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8790" windowHeight="4080" activeTab="0"/>
  </bookViews>
  <sheets>
    <sheet name="Роспись расходов" sheetId="1" r:id="rId1"/>
    <sheet name="Роспись доходов" sheetId="2" r:id="rId2"/>
    <sheet name="Титул" sheetId="3" r:id="rId3"/>
  </sheets>
  <definedNames>
    <definedName name="_xlnm.Print_Titles" localSheetId="0">'Роспись расходов'!$2:$5</definedName>
  </definedNames>
  <calcPr fullCalcOnLoad="1"/>
</workbook>
</file>

<file path=xl/sharedStrings.xml><?xml version="1.0" encoding="utf-8"?>
<sst xmlns="http://schemas.openxmlformats.org/spreadsheetml/2006/main" count="370" uniqueCount="143">
  <si>
    <t>02</t>
  </si>
  <si>
    <t>в том числе фонд заработной платы (фонд оплаты труда)</t>
  </si>
  <si>
    <t>Учреждение</t>
  </si>
  <si>
    <t>Адрес</t>
  </si>
  <si>
    <t>КОДЫ</t>
  </si>
  <si>
    <t>Форма по ОКУД</t>
  </si>
  <si>
    <t>по ОКПО</t>
  </si>
  <si>
    <t>по КВСР</t>
  </si>
  <si>
    <t>по СОЕИ</t>
  </si>
  <si>
    <t>по ОКУД</t>
  </si>
  <si>
    <t>0501011</t>
  </si>
  <si>
    <t xml:space="preserve">          (расшифровка подписи)</t>
  </si>
  <si>
    <t xml:space="preserve">   (подпись) </t>
  </si>
  <si>
    <t>Ед.измерения: руб.</t>
  </si>
  <si>
    <t>Исчислено учреждением</t>
  </si>
  <si>
    <t>Всего</t>
  </si>
  <si>
    <t>В ТОМ ЧИСЛЕ ПО КВАРТАЛАМ</t>
  </si>
  <si>
    <t>Периодичность</t>
  </si>
  <si>
    <t>годовая</t>
  </si>
  <si>
    <t>по расходам</t>
  </si>
  <si>
    <t>Контрольная сумма по доходам</t>
  </si>
  <si>
    <t>по доходам в сумме ________________________________________________________________ руб.</t>
  </si>
  <si>
    <t>по расходам в сумме ________________________________________________________________ руб.</t>
  </si>
  <si>
    <t>Утверждена:</t>
  </si>
  <si>
    <t>Наименование показателя</t>
  </si>
  <si>
    <t>Код строки</t>
  </si>
  <si>
    <t>Код дохода</t>
  </si>
  <si>
    <t>У Т В Е Р Ж Д Е Н О</t>
  </si>
  <si>
    <t>ДОХОДЫ ОТ ПРЕДПРИНИМАТЕЛЬСКОЙ И ИНОЙ ПРИНОСЯЩЕЙ ДОХОД ДЕЯТЕЛЬНОСТИ</t>
  </si>
  <si>
    <t>00030000000000000000</t>
  </si>
  <si>
    <t>РЫНОЧНЫЕ ПРОДАЖИ ТОВАРОВ И УСЛУГ</t>
  </si>
  <si>
    <t>00030200000000000000</t>
  </si>
  <si>
    <t>Доходы от продажи товаров</t>
  </si>
  <si>
    <t>00030202000000000440</t>
  </si>
  <si>
    <t>БЕЗВОЗМЕЗДНЫЕ ПОСТУПЛЕНИЯ ОТ ПРЕДПРИНИМАТЕЛЬСКОЙ И ИНОЙ ПРИНОСЯЩЕЙ ДОХОД ДЕЯТЕЛЬНОСТИ</t>
  </si>
  <si>
    <t xml:space="preserve">                                             (подпись)             (расшифровка подписи)</t>
  </si>
  <si>
    <t xml:space="preserve">                                                    (подпись)                (расшифровка подписи)</t>
  </si>
  <si>
    <t>01</t>
  </si>
  <si>
    <t>03</t>
  </si>
  <si>
    <t>04</t>
  </si>
  <si>
    <t>05</t>
  </si>
  <si>
    <t>06</t>
  </si>
  <si>
    <t>07</t>
  </si>
  <si>
    <t>08</t>
  </si>
  <si>
    <t>09</t>
  </si>
  <si>
    <t>(сумма цифрами и прописью)</t>
  </si>
  <si>
    <t>Главный распорядитель</t>
  </si>
  <si>
    <t>средств городского бюджета</t>
  </si>
  <si>
    <t xml:space="preserve"> </t>
  </si>
  <si>
    <t>079</t>
  </si>
  <si>
    <t>Доходы от реализации активов,осуществляемой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</si>
  <si>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00030202044040000440</t>
  </si>
  <si>
    <t>00030399000000000000</t>
  </si>
  <si>
    <t>Доходы от оказания платных услуг</t>
  </si>
  <si>
    <t>Прочие безвозмездные поступления учреждениям, находящимся в ведении органов местного самоуправления городских округов</t>
  </si>
  <si>
    <t>Гранты, премии, добровольные пожертвования учреждениям, находящимся в ведении органов местного самоуправления городских округов</t>
  </si>
  <si>
    <t>Главный бухгалтер __________________     С.В. Майба</t>
  </si>
  <si>
    <t>07911301994040000130</t>
  </si>
  <si>
    <t>07911302064040000130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</si>
  <si>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</si>
  <si>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Отдел образования Администрации г.Шадринска</t>
  </si>
  <si>
    <t>07920704020040000180</t>
  </si>
  <si>
    <t>07920704050040000180</t>
  </si>
  <si>
    <t xml:space="preserve">                БЮДЖЕТНАЯ       СМЕТА     ДОХОДОВ</t>
  </si>
  <si>
    <t>Руководитель __________________ Ю.В.Павлов</t>
  </si>
  <si>
    <t xml:space="preserve">       МКОУ "Средняя общеобразовательная школа № 20"</t>
  </si>
  <si>
    <t>г.Шадринск,ул.Свердлова,91</t>
  </si>
  <si>
    <t xml:space="preserve">  БЮДЖЕТНАЯ    СМЕТА   ДОХОДОВ и РАСХОДОВ</t>
  </si>
  <si>
    <t>БЮДЖЕТНАЯ       СМЕТА     РАСХОДОВ</t>
  </si>
  <si>
    <t>Раздел, подраздел</t>
  </si>
  <si>
    <t>Целевая статья</t>
  </si>
  <si>
    <t>Вид расходов</t>
  </si>
  <si>
    <t>Предметная статья</t>
  </si>
  <si>
    <t>Дополни тельная классифи кация</t>
  </si>
  <si>
    <t>У Т В Е Р Ж Д Е Н О:</t>
  </si>
  <si>
    <t>Реализация государственного стандарта общего образования на оплату труда работников общеобразовательных организаций</t>
  </si>
  <si>
    <t>0702</t>
  </si>
  <si>
    <t>1600212030</t>
  </si>
  <si>
    <t>111</t>
  </si>
  <si>
    <t>000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</si>
  <si>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</si>
  <si>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</si>
  <si>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</si>
  <si>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</si>
  <si>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ВСЕГО:</t>
  </si>
  <si>
    <t>112</t>
  </si>
  <si>
    <t>119</t>
  </si>
  <si>
    <t>Расходы на выплату персоналу казённых учреждений</t>
  </si>
  <si>
    <t xml:space="preserve"> 0702</t>
  </si>
  <si>
    <t>1600212040</t>
  </si>
  <si>
    <t>Приобретение услуг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</si>
  <si>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</si>
  <si>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</si>
  <si>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</si>
  <si>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</si>
  <si>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</si>
  <si>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</si>
  <si>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Иные закупки товаров, работ и услуг для обеспечения государственных (муниципальных) нужд</t>
  </si>
  <si>
    <t>242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</si>
  <si>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</si>
  <si>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</si>
  <si>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</si>
  <si>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запасов-всего</t>
  </si>
  <si>
    <t xml:space="preserve"> - другие материальные запасы</t>
  </si>
  <si>
    <t>244</t>
  </si>
  <si>
    <t>Прочие расходы</t>
  </si>
  <si>
    <t>Выплата ежемесечного денежного вознаграждения за классное руководство</t>
  </si>
  <si>
    <t>1600212050</t>
  </si>
  <si>
    <t>1600280140</t>
  </si>
  <si>
    <t>в том числе:</t>
  </si>
  <si>
    <t>Уплата налогов, сборов и иных платежей</t>
  </si>
  <si>
    <t>851</t>
  </si>
  <si>
    <t>852</t>
  </si>
  <si>
    <t>853</t>
  </si>
  <si>
    <t>Комплексная безопасность муниципального образовательного учреждения на 2014-2016</t>
  </si>
  <si>
    <t>170180280</t>
  </si>
  <si>
    <t>Обеспечение санитарного благополучия образовательных учреждений</t>
  </si>
  <si>
    <t>1800180620</t>
  </si>
  <si>
    <t>Обеспечение питанием обучающихся образовательных организаций</t>
  </si>
  <si>
    <t>1800212240</t>
  </si>
  <si>
    <t>18002S2240</t>
  </si>
  <si>
    <t>Исполнение судебных актов</t>
  </si>
  <si>
    <t>5500080330</t>
  </si>
  <si>
    <t>831</t>
  </si>
  <si>
    <t>Организация представления дополнительного профессионального образования педагогическим работникам</t>
  </si>
  <si>
    <t>0705</t>
  </si>
  <si>
    <t>5500012130</t>
  </si>
  <si>
    <t>Организация отдыха детей в лагерях дневного пребывания в каникулярное время</t>
  </si>
  <si>
    <t>0707</t>
  </si>
  <si>
    <t>1900112430</t>
  </si>
  <si>
    <t>Организация отдыха детей, находящихся в трудной жизненной ситуации, в лагерях дневного пребывания в каникулярное время</t>
  </si>
  <si>
    <t>0709</t>
  </si>
  <si>
    <t>160048690</t>
  </si>
  <si>
    <t>1600480690</t>
  </si>
  <si>
    <t>Главный бухгалтер __________________     С.В.Майба</t>
  </si>
  <si>
    <t>Руководитель __________________  Ю.В.Павлов</t>
  </si>
  <si>
    <t xml:space="preserve">                                                      на 2016 год</t>
  </si>
  <si>
    <t>87000 руб. Восемьдесят семь тысяч рублей</t>
  </si>
  <si>
    <t>31453200 руб. Тридцать один миллион четыреста пятьдесят три тысячи двести рублей</t>
  </si>
  <si>
    <t>25677300 руб.</t>
  </si>
  <si>
    <t>Двадцать пять миллионов шестьсот семьдесят семь тысяч триста рублей</t>
  </si>
  <si>
    <r>
      <t xml:space="preserve">Главный распорядитель бюджетных средств __________      </t>
    </r>
    <r>
      <rPr>
        <u val="single"/>
        <sz val="9"/>
        <rFont val="Arial Cyr"/>
        <family val="0"/>
      </rPr>
      <t>В.П.Заговеньева</t>
    </r>
    <r>
      <rPr>
        <sz val="9"/>
        <rFont val="Arial Cyr"/>
        <family val="2"/>
      </rPr>
      <t xml:space="preserve">    ___________2016 г.</t>
    </r>
  </si>
  <si>
    <t>_____    _________________ 2016 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</si>
</sst>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0"/>
      <name val="Arial"/>
      <family val="2"/>
    </font>
    <font>
      <u val="single"/>
      <sz val="9"/>
      <name val="Arial Cyr"/>
      <family val="0"/>
    </font>
    <font>
      <sz val="10"/>
      <color indexed="8"/>
      <name val="Arial Cyr"/>
      <family val="0"/>
    </font>
    <font>
      <b/>
      <sz val="9"/>
      <name val="Arial Cyr"/>
      <family val="2"/>
    </font>
    <font>
      <i/>
      <sz val="8"/>
      <name val="Arial Cyr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 Cyr"/>
      <family val="0"/>
    </font>
    <font>
      <i/>
      <sz val="8"/>
      <name val="Arial"/>
      <family val="2"/>
    </font>
    <font>
      <i/>
      <sz val="9"/>
      <name val="Arial"/>
      <family val="2"/>
    </font>
    <font>
      <i/>
      <sz val="9"/>
      <name val="Arial Cyr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8" fillId="0" borderId="14" xfId="18" applyFont="1" applyFill="1" applyBorder="1" applyAlignment="1">
      <alignment wrapText="1"/>
      <protection/>
    </xf>
    <xf numFmtId="49" fontId="8" fillId="0" borderId="15" xfId="18" applyNumberFormat="1" applyFont="1" applyBorder="1" applyAlignment="1">
      <alignment/>
      <protection/>
    </xf>
    <xf numFmtId="1" fontId="8" fillId="0" borderId="15" xfId="0" applyNumberFormat="1" applyFont="1" applyBorder="1" applyAlignment="1">
      <alignment horizontal="center"/>
    </xf>
    <xf numFmtId="0" fontId="0" fillId="0" borderId="16" xfId="18" applyFont="1" applyFill="1" applyBorder="1" applyAlignment="1">
      <alignment wrapText="1"/>
      <protection/>
    </xf>
    <xf numFmtId="49" fontId="0" fillId="0" borderId="9" xfId="18" applyNumberFormat="1" applyFont="1" applyBorder="1" applyAlignment="1">
      <alignment/>
      <protection/>
    </xf>
    <xf numFmtId="0" fontId="0" fillId="0" borderId="16" xfId="18" applyFont="1" applyBorder="1" applyAlignment="1">
      <alignment wrapText="1"/>
      <protection/>
    </xf>
    <xf numFmtId="0" fontId="0" fillId="0" borderId="17" xfId="18" applyFont="1" applyBorder="1" applyAlignment="1">
      <alignment wrapText="1"/>
      <protection/>
    </xf>
    <xf numFmtId="49" fontId="0" fillId="0" borderId="10" xfId="18" applyNumberFormat="1" applyFont="1" applyBorder="1" applyAlignment="1">
      <alignment/>
      <protection/>
    </xf>
    <xf numFmtId="1" fontId="0" fillId="0" borderId="10" xfId="0" applyNumberFormat="1" applyFont="1" applyBorder="1" applyAlignment="1">
      <alignment horizontal="center"/>
    </xf>
    <xf numFmtId="0" fontId="0" fillId="0" borderId="0" xfId="18" applyFont="1" applyFill="1" applyBorder="1" applyAlignment="1">
      <alignment wrapText="1"/>
      <protection/>
    </xf>
    <xf numFmtId="49" fontId="0" fillId="0" borderId="15" xfId="18" applyNumberFormat="1" applyFont="1" applyBorder="1" applyAlignment="1">
      <alignment horizontal="center"/>
      <protection/>
    </xf>
    <xf numFmtId="49" fontId="0" fillId="0" borderId="9" xfId="18" applyNumberFormat="1" applyFont="1" applyBorder="1" applyAlignment="1">
      <alignment horizontal="center"/>
      <protection/>
    </xf>
    <xf numFmtId="49" fontId="10" fillId="0" borderId="9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68" fontId="0" fillId="0" borderId="9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wrapText="1"/>
    </xf>
    <xf numFmtId="3" fontId="22" fillId="0" borderId="19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wrapText="1"/>
    </xf>
    <xf numFmtId="3" fontId="0" fillId="0" borderId="21" xfId="0" applyNumberFormat="1" applyFont="1" applyFill="1" applyBorder="1" applyAlignment="1">
      <alignment horizontal="center"/>
    </xf>
    <xf numFmtId="3" fontId="13" fillId="0" borderId="20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3" fontId="13" fillId="0" borderId="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8" fillId="0" borderId="21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 horizontal="center"/>
    </xf>
    <xf numFmtId="3" fontId="13" fillId="0" borderId="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left" wrapText="1"/>
    </xf>
    <xf numFmtId="0" fontId="17" fillId="0" borderId="20" xfId="0" applyFont="1" applyFill="1" applyBorder="1" applyAlignment="1">
      <alignment horizontal="left" wrapText="1"/>
    </xf>
    <xf numFmtId="0" fontId="17" fillId="0" borderId="9" xfId="0" applyFont="1" applyFill="1" applyBorder="1" applyAlignment="1">
      <alignment horizontal="left" wrapText="1"/>
    </xf>
    <xf numFmtId="0" fontId="17" fillId="0" borderId="19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49" fontId="19" fillId="0" borderId="28" xfId="0" applyNumberFormat="1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left" wrapText="1"/>
    </xf>
    <xf numFmtId="49" fontId="19" fillId="0" borderId="29" xfId="0" applyNumberFormat="1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left" wrapText="1"/>
    </xf>
    <xf numFmtId="49" fontId="19" fillId="0" borderId="21" xfId="0" applyNumberFormat="1" applyFont="1" applyFill="1" applyBorder="1" applyAlignment="1">
      <alignment horizontal="left" wrapText="1"/>
    </xf>
    <xf numFmtId="0" fontId="23" fillId="0" borderId="9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wrapText="1"/>
    </xf>
    <xf numFmtId="49" fontId="8" fillId="0" borderId="9" xfId="0" applyNumberFormat="1" applyFont="1" applyFill="1" applyBorder="1" applyAlignment="1">
      <alignment horizontal="left" wrapText="1"/>
    </xf>
    <xf numFmtId="49" fontId="19" fillId="0" borderId="19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4" fontId="0" fillId="0" borderId="31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0" fillId="2" borderId="16" xfId="0" applyNumberFormat="1" applyFont="1" applyFill="1" applyBorder="1" applyAlignment="1">
      <alignment horizontal="center"/>
    </xf>
    <xf numFmtId="4" fontId="0" fillId="2" borderId="18" xfId="0" applyNumberFormat="1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Смета доходов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tabSelected="1" workbookViewId="0" topLeftCell="A181">
      <selection activeCell="H226" sqref="H226"/>
    </sheetView>
  </sheetViews>
  <sheetFormatPr defaultColWidth="9.00390625" defaultRowHeight="12.75"/>
  <cols>
    <col min="1" max="1" width="12.375" style="51" customWidth="1"/>
    <col min="2" max="2" width="15.125" style="51" customWidth="1"/>
    <col min="3" max="3" width="14.00390625" style="51" customWidth="1"/>
    <col min="4" max="4" width="9.75390625" style="51" customWidth="1"/>
    <col min="5" max="5" width="8.75390625" style="51" customWidth="1"/>
    <col min="6" max="9" width="13.625" style="51" customWidth="1"/>
    <col min="10" max="10" width="12.625" style="51" customWidth="1"/>
    <col min="11" max="11" width="12.25390625" style="51" customWidth="1"/>
    <col min="12" max="12" width="0" style="51" hidden="1" customWidth="1"/>
    <col min="13" max="16384" width="9.125" style="51" customWidth="1"/>
  </cols>
  <sheetData>
    <row r="1" spans="5:7" ht="12.75">
      <c r="E1" s="52" t="s">
        <v>68</v>
      </c>
      <c r="G1" s="52"/>
    </row>
    <row r="2" spans="1:11" ht="18" customHeight="1">
      <c r="A2" s="146" t="s">
        <v>69</v>
      </c>
      <c r="B2" s="146" t="s">
        <v>70</v>
      </c>
      <c r="C2" s="146" t="s">
        <v>71</v>
      </c>
      <c r="D2" s="117" t="s">
        <v>72</v>
      </c>
      <c r="E2" s="145" t="s">
        <v>73</v>
      </c>
      <c r="F2" s="146" t="s">
        <v>14</v>
      </c>
      <c r="G2" s="147" t="s">
        <v>74</v>
      </c>
      <c r="H2" s="147"/>
      <c r="I2" s="147"/>
      <c r="J2" s="147"/>
      <c r="K2" s="147"/>
    </row>
    <row r="3" spans="1:11" ht="18" customHeight="1">
      <c r="A3" s="146"/>
      <c r="B3" s="146"/>
      <c r="C3" s="146"/>
      <c r="D3" s="117"/>
      <c r="E3" s="145"/>
      <c r="F3" s="146"/>
      <c r="G3" s="146" t="s">
        <v>15</v>
      </c>
      <c r="H3" s="146" t="s">
        <v>16</v>
      </c>
      <c r="I3" s="146"/>
      <c r="J3" s="146"/>
      <c r="K3" s="146"/>
    </row>
    <row r="4" spans="1:11" ht="18" customHeight="1">
      <c r="A4" s="146"/>
      <c r="B4" s="146"/>
      <c r="C4" s="146"/>
      <c r="D4" s="117"/>
      <c r="E4" s="145"/>
      <c r="F4" s="146"/>
      <c r="G4" s="146"/>
      <c r="H4" s="53" t="str">
        <f>ROMAN(1)</f>
        <v>I</v>
      </c>
      <c r="I4" s="53" t="str">
        <f>ROMAN(2)</f>
        <v>II</v>
      </c>
      <c r="J4" s="53" t="str">
        <f>ROMAN(3)</f>
        <v>III</v>
      </c>
      <c r="K4" s="53" t="str">
        <f>ROMAN(4)</f>
        <v>IV</v>
      </c>
    </row>
    <row r="5" spans="1:11" ht="12.75">
      <c r="A5" s="54">
        <v>1</v>
      </c>
      <c r="B5" s="54">
        <v>2</v>
      </c>
      <c r="C5" s="54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</row>
    <row r="6" spans="1:11" ht="31.5" customHeight="1" thickBot="1">
      <c r="A6" s="144" t="s">
        <v>75</v>
      </c>
      <c r="B6" s="144"/>
      <c r="C6" s="144"/>
      <c r="D6" s="56"/>
      <c r="E6" s="56"/>
      <c r="F6" s="56"/>
      <c r="G6" s="56"/>
      <c r="H6" s="56"/>
      <c r="I6" s="56"/>
      <c r="J6" s="56"/>
      <c r="K6" s="56"/>
    </row>
    <row r="7" spans="1:11" ht="13.5" thickBot="1">
      <c r="A7" s="57" t="s">
        <v>76</v>
      </c>
      <c r="B7" s="58" t="s">
        <v>77</v>
      </c>
      <c r="C7" s="58" t="s">
        <v>78</v>
      </c>
      <c r="D7" s="59" t="s">
        <v>79</v>
      </c>
      <c r="E7" s="59"/>
      <c r="F7" s="60"/>
      <c r="G7" s="60"/>
      <c r="H7" s="60"/>
      <c r="I7" s="60"/>
      <c r="J7" s="60"/>
      <c r="K7" s="61"/>
    </row>
    <row r="8" spans="1:11" ht="12.75">
      <c r="A8" s="132" t="s">
        <v>80</v>
      </c>
      <c r="B8" s="132"/>
      <c r="C8" s="132"/>
      <c r="D8" s="62">
        <v>210</v>
      </c>
      <c r="E8" s="63"/>
      <c r="F8" s="64">
        <v>20008920</v>
      </c>
      <c r="G8" s="64">
        <f>SUM(G9:G11)</f>
        <v>17208600</v>
      </c>
      <c r="H8" s="64">
        <f>SUM(H9:H11)</f>
        <v>4302300</v>
      </c>
      <c r="I8" s="64">
        <f>SUM(I9:I11)</f>
        <v>4302100</v>
      </c>
      <c r="J8" s="64">
        <f>SUM(J9:J11)</f>
        <v>4302100</v>
      </c>
      <c r="K8" s="64">
        <f>SUM(K9:K11)</f>
        <v>4302100</v>
      </c>
    </row>
    <row r="9" spans="1:11" ht="12.75">
      <c r="A9" s="125" t="s">
        <v>81</v>
      </c>
      <c r="B9" s="125"/>
      <c r="C9" s="125"/>
      <c r="D9" s="65">
        <v>211</v>
      </c>
      <c r="E9" s="66"/>
      <c r="F9" s="67">
        <f>F8</f>
        <v>20008920</v>
      </c>
      <c r="G9" s="67">
        <f>SUM(H9:K9)</f>
        <v>17208600</v>
      </c>
      <c r="H9" s="67">
        <v>4302300</v>
      </c>
      <c r="I9" s="67">
        <v>4302100</v>
      </c>
      <c r="J9" s="67">
        <v>4302100</v>
      </c>
      <c r="K9" s="67">
        <v>4302100</v>
      </c>
    </row>
    <row r="10" spans="1:11" ht="12.75">
      <c r="A10" s="125" t="s">
        <v>82</v>
      </c>
      <c r="B10" s="125"/>
      <c r="C10" s="125"/>
      <c r="D10" s="65">
        <v>212</v>
      </c>
      <c r="E10" s="66"/>
      <c r="F10" s="67"/>
      <c r="G10" s="67">
        <f>SUM(H10:K10)</f>
        <v>0</v>
      </c>
      <c r="H10" s="67"/>
      <c r="I10" s="67"/>
      <c r="J10" s="67"/>
      <c r="K10" s="67"/>
    </row>
    <row r="11" spans="1:11" ht="13.5" thickBot="1">
      <c r="A11" s="126" t="s">
        <v>83</v>
      </c>
      <c r="B11" s="126"/>
      <c r="C11" s="126"/>
      <c r="D11" s="68">
        <v>213</v>
      </c>
      <c r="E11" s="69"/>
      <c r="F11" s="70"/>
      <c r="G11" s="70">
        <f>SUM(H11:K11)</f>
        <v>0</v>
      </c>
      <c r="H11" s="70"/>
      <c r="I11" s="70"/>
      <c r="J11" s="70"/>
      <c r="K11" s="70"/>
    </row>
    <row r="12" spans="1:11" ht="13.5" thickBot="1">
      <c r="A12" s="122" t="s">
        <v>84</v>
      </c>
      <c r="B12" s="123"/>
      <c r="C12" s="123"/>
      <c r="D12" s="59"/>
      <c r="E12" s="59"/>
      <c r="F12" s="60">
        <f aca="true" t="shared" si="0" ref="F12:K12">F8</f>
        <v>20008920</v>
      </c>
      <c r="G12" s="60">
        <f t="shared" si="0"/>
        <v>17208600</v>
      </c>
      <c r="H12" s="60">
        <f t="shared" si="0"/>
        <v>4302300</v>
      </c>
      <c r="I12" s="60">
        <f t="shared" si="0"/>
        <v>4302100</v>
      </c>
      <c r="J12" s="60">
        <f t="shared" si="0"/>
        <v>4302100</v>
      </c>
      <c r="K12" s="61">
        <f t="shared" si="0"/>
        <v>4302100</v>
      </c>
    </row>
    <row r="13" spans="1:11" ht="13.5" thickBot="1">
      <c r="A13" s="57" t="s">
        <v>76</v>
      </c>
      <c r="B13" s="58" t="s">
        <v>77</v>
      </c>
      <c r="C13" s="58" t="s">
        <v>85</v>
      </c>
      <c r="D13" s="59" t="s">
        <v>79</v>
      </c>
      <c r="E13" s="59"/>
      <c r="F13" s="60"/>
      <c r="G13" s="60"/>
      <c r="H13" s="60"/>
      <c r="I13" s="60"/>
      <c r="J13" s="60"/>
      <c r="K13" s="61"/>
    </row>
    <row r="14" spans="1:11" ht="12.75">
      <c r="A14" s="132" t="s">
        <v>80</v>
      </c>
      <c r="B14" s="132"/>
      <c r="C14" s="132"/>
      <c r="D14" s="62">
        <v>210</v>
      </c>
      <c r="E14" s="63"/>
      <c r="F14" s="64">
        <v>5000</v>
      </c>
      <c r="G14" s="64">
        <f>SUM(G15:G17)</f>
        <v>3000</v>
      </c>
      <c r="H14" s="64">
        <f>SUM(H15:H17)</f>
        <v>1000</v>
      </c>
      <c r="I14" s="64">
        <f>SUM(I15:I17)</f>
        <v>1000</v>
      </c>
      <c r="J14" s="64">
        <f>SUM(J15:J17)</f>
        <v>500</v>
      </c>
      <c r="K14" s="64">
        <f>SUM(K15:K17)</f>
        <v>500</v>
      </c>
    </row>
    <row r="15" spans="1:11" ht="12.75">
      <c r="A15" s="125" t="s">
        <v>81</v>
      </c>
      <c r="B15" s="125"/>
      <c r="C15" s="125"/>
      <c r="D15" s="65">
        <v>211</v>
      </c>
      <c r="E15" s="66"/>
      <c r="F15" s="67"/>
      <c r="G15" s="67">
        <f>SUM(H15:K15)</f>
        <v>0</v>
      </c>
      <c r="H15" s="67"/>
      <c r="I15" s="67"/>
      <c r="J15" s="67"/>
      <c r="K15" s="67"/>
    </row>
    <row r="16" spans="1:11" ht="12.75">
      <c r="A16" s="125" t="s">
        <v>82</v>
      </c>
      <c r="B16" s="125"/>
      <c r="C16" s="125"/>
      <c r="D16" s="65">
        <v>212</v>
      </c>
      <c r="E16" s="66"/>
      <c r="F16" s="67">
        <v>5000</v>
      </c>
      <c r="G16" s="67">
        <f>SUM(H16:K16)</f>
        <v>3000</v>
      </c>
      <c r="H16" s="67">
        <v>1000</v>
      </c>
      <c r="I16" s="67">
        <v>1000</v>
      </c>
      <c r="J16" s="67">
        <v>500</v>
      </c>
      <c r="K16" s="67">
        <v>500</v>
      </c>
    </row>
    <row r="17" spans="1:11" ht="13.5" thickBot="1">
      <c r="A17" s="126" t="s">
        <v>83</v>
      </c>
      <c r="B17" s="126"/>
      <c r="C17" s="126"/>
      <c r="D17" s="68">
        <v>213</v>
      </c>
      <c r="E17" s="69"/>
      <c r="F17" s="70"/>
      <c r="G17" s="70">
        <f>SUM(H17:K17)</f>
        <v>0</v>
      </c>
      <c r="H17" s="70"/>
      <c r="I17" s="70"/>
      <c r="J17" s="70"/>
      <c r="K17" s="70"/>
    </row>
    <row r="18" spans="1:11" ht="13.5" thickBot="1">
      <c r="A18" s="122" t="s">
        <v>84</v>
      </c>
      <c r="B18" s="123"/>
      <c r="C18" s="123"/>
      <c r="D18" s="59"/>
      <c r="E18" s="59"/>
      <c r="F18" s="60">
        <f aca="true" t="shared" si="1" ref="F18:K18">F14</f>
        <v>5000</v>
      </c>
      <c r="G18" s="60">
        <f t="shared" si="1"/>
        <v>3000</v>
      </c>
      <c r="H18" s="60">
        <f t="shared" si="1"/>
        <v>1000</v>
      </c>
      <c r="I18" s="60">
        <f t="shared" si="1"/>
        <v>1000</v>
      </c>
      <c r="J18" s="60">
        <f t="shared" si="1"/>
        <v>500</v>
      </c>
      <c r="K18" s="61">
        <f t="shared" si="1"/>
        <v>500</v>
      </c>
    </row>
    <row r="19" spans="1:11" ht="13.5" thickBot="1">
      <c r="A19" s="57" t="s">
        <v>76</v>
      </c>
      <c r="B19" s="58" t="s">
        <v>77</v>
      </c>
      <c r="C19" s="58" t="s">
        <v>86</v>
      </c>
      <c r="D19" s="59" t="s">
        <v>79</v>
      </c>
      <c r="E19" s="59"/>
      <c r="F19" s="60"/>
      <c r="G19" s="60"/>
      <c r="H19" s="60"/>
      <c r="I19" s="60"/>
      <c r="J19" s="60"/>
      <c r="K19" s="61"/>
    </row>
    <row r="20" spans="1:11" ht="12.75">
      <c r="A20" s="132" t="s">
        <v>80</v>
      </c>
      <c r="B20" s="132"/>
      <c r="C20" s="132"/>
      <c r="D20" s="62">
        <v>210</v>
      </c>
      <c r="E20" s="63"/>
      <c r="F20" s="64">
        <f>F23</f>
        <v>6042693.84</v>
      </c>
      <c r="G20" s="64">
        <f>SUM(G21:G23)</f>
        <v>5193700</v>
      </c>
      <c r="H20" s="64">
        <f>SUM(H21:H23)</f>
        <v>1298100</v>
      </c>
      <c r="I20" s="64">
        <f>SUM(I21:I23)</f>
        <v>1298200</v>
      </c>
      <c r="J20" s="64">
        <f>SUM(J21:J23)</f>
        <v>1298700</v>
      </c>
      <c r="K20" s="64">
        <f>SUM(K21:K23)</f>
        <v>1298700</v>
      </c>
    </row>
    <row r="21" spans="1:11" ht="12.75">
      <c r="A21" s="125" t="s">
        <v>81</v>
      </c>
      <c r="B21" s="125"/>
      <c r="C21" s="125"/>
      <c r="D21" s="65">
        <v>211</v>
      </c>
      <c r="E21" s="66"/>
      <c r="F21" s="67"/>
      <c r="G21" s="67">
        <f>SUM(H21:K21)</f>
        <v>0</v>
      </c>
      <c r="H21" s="67"/>
      <c r="I21" s="67"/>
      <c r="J21" s="67"/>
      <c r="K21" s="67"/>
    </row>
    <row r="22" spans="1:11" ht="12.75">
      <c r="A22" s="125" t="s">
        <v>82</v>
      </c>
      <c r="B22" s="125"/>
      <c r="C22" s="125"/>
      <c r="D22" s="65">
        <v>212</v>
      </c>
      <c r="E22" s="66"/>
      <c r="F22" s="67"/>
      <c r="G22" s="67">
        <f>SUM(H22:K22)</f>
        <v>0</v>
      </c>
      <c r="H22" s="67"/>
      <c r="I22" s="67"/>
      <c r="J22" s="67"/>
      <c r="K22" s="67"/>
    </row>
    <row r="23" spans="1:11" ht="13.5" thickBot="1">
      <c r="A23" s="126" t="s">
        <v>83</v>
      </c>
      <c r="B23" s="126"/>
      <c r="C23" s="126"/>
      <c r="D23" s="68">
        <v>213</v>
      </c>
      <c r="E23" s="69"/>
      <c r="F23" s="70">
        <f>F9*30.2%</f>
        <v>6042693.84</v>
      </c>
      <c r="G23" s="70">
        <f>SUM(H23:K23)</f>
        <v>5193700</v>
      </c>
      <c r="H23" s="70">
        <v>1298100</v>
      </c>
      <c r="I23" s="70">
        <v>1298200</v>
      </c>
      <c r="J23" s="70">
        <v>1298700</v>
      </c>
      <c r="K23" s="70">
        <v>1298700</v>
      </c>
    </row>
    <row r="24" spans="1:11" ht="13.5" thickBot="1">
      <c r="A24" s="122" t="s">
        <v>84</v>
      </c>
      <c r="B24" s="123"/>
      <c r="C24" s="123"/>
      <c r="D24" s="59"/>
      <c r="E24" s="59"/>
      <c r="F24" s="60">
        <f aca="true" t="shared" si="2" ref="F24:K24">F20</f>
        <v>6042693.84</v>
      </c>
      <c r="G24" s="60">
        <f t="shared" si="2"/>
        <v>5193700</v>
      </c>
      <c r="H24" s="60">
        <f t="shared" si="2"/>
        <v>1298100</v>
      </c>
      <c r="I24" s="60">
        <f t="shared" si="2"/>
        <v>1298200</v>
      </c>
      <c r="J24" s="60">
        <f t="shared" si="2"/>
        <v>1298700</v>
      </c>
      <c r="K24" s="61">
        <f t="shared" si="2"/>
        <v>1298700</v>
      </c>
    </row>
    <row r="25" spans="1:11" ht="27" customHeight="1" thickBot="1">
      <c r="A25" s="136" t="s">
        <v>87</v>
      </c>
      <c r="B25" s="136"/>
      <c r="C25" s="136"/>
      <c r="D25" s="71"/>
      <c r="E25" s="71"/>
      <c r="F25" s="72"/>
      <c r="G25" s="72"/>
      <c r="H25" s="72"/>
      <c r="I25" s="72"/>
      <c r="J25" s="72"/>
      <c r="K25" s="72"/>
    </row>
    <row r="26" spans="1:11" ht="13.5" thickBot="1">
      <c r="A26" s="73" t="s">
        <v>88</v>
      </c>
      <c r="B26" s="74" t="s">
        <v>89</v>
      </c>
      <c r="C26" s="74" t="s">
        <v>85</v>
      </c>
      <c r="D26" s="75" t="s">
        <v>79</v>
      </c>
      <c r="E26" s="75"/>
      <c r="F26" s="76"/>
      <c r="G26" s="76"/>
      <c r="H26" s="76"/>
      <c r="I26" s="76"/>
      <c r="J26" s="76"/>
      <c r="K26" s="77"/>
    </row>
    <row r="27" spans="1:11" ht="12.75">
      <c r="A27" s="132" t="s">
        <v>80</v>
      </c>
      <c r="B27" s="132"/>
      <c r="C27" s="132"/>
      <c r="D27" s="62">
        <v>210</v>
      </c>
      <c r="E27" s="63"/>
      <c r="F27" s="64">
        <f aca="true" t="shared" si="3" ref="F27:K27">SUM(F28:F30)</f>
        <v>15000</v>
      </c>
      <c r="G27" s="64">
        <f t="shared" si="3"/>
        <v>11700</v>
      </c>
      <c r="H27" s="64">
        <f t="shared" si="3"/>
        <v>5400</v>
      </c>
      <c r="I27" s="64">
        <f t="shared" si="3"/>
        <v>3600</v>
      </c>
      <c r="J27" s="64">
        <f t="shared" si="3"/>
        <v>1800</v>
      </c>
      <c r="K27" s="64">
        <f t="shared" si="3"/>
        <v>900</v>
      </c>
    </row>
    <row r="28" spans="1:11" ht="12.75">
      <c r="A28" s="125" t="s">
        <v>81</v>
      </c>
      <c r="B28" s="125"/>
      <c r="C28" s="125"/>
      <c r="D28" s="65">
        <v>211</v>
      </c>
      <c r="E28" s="66"/>
      <c r="F28" s="67"/>
      <c r="G28" s="67">
        <f>SUM(H28:K28)</f>
        <v>0</v>
      </c>
      <c r="H28" s="67"/>
      <c r="I28" s="67"/>
      <c r="J28" s="67"/>
      <c r="K28" s="67"/>
    </row>
    <row r="29" spans="1:11" ht="12.75">
      <c r="A29" s="125" t="s">
        <v>82</v>
      </c>
      <c r="B29" s="125"/>
      <c r="C29" s="125"/>
      <c r="D29" s="65">
        <v>212</v>
      </c>
      <c r="E29" s="66"/>
      <c r="F29" s="67">
        <v>15000</v>
      </c>
      <c r="G29" s="67">
        <f>SUM(H29:K29)</f>
        <v>11700</v>
      </c>
      <c r="H29" s="67">
        <v>5400</v>
      </c>
      <c r="I29" s="67">
        <v>3600</v>
      </c>
      <c r="J29" s="67">
        <v>1800</v>
      </c>
      <c r="K29" s="67">
        <v>900</v>
      </c>
    </row>
    <row r="30" spans="1:11" ht="12.75">
      <c r="A30" s="125" t="s">
        <v>83</v>
      </c>
      <c r="B30" s="125"/>
      <c r="C30" s="125"/>
      <c r="D30" s="65">
        <v>213</v>
      </c>
      <c r="E30" s="66"/>
      <c r="F30" s="67"/>
      <c r="G30" s="67">
        <f>SUM(H30:K30)</f>
        <v>0</v>
      </c>
      <c r="H30" s="67"/>
      <c r="I30" s="67"/>
      <c r="J30" s="67"/>
      <c r="K30" s="67"/>
    </row>
    <row r="31" spans="1:11" ht="12.75">
      <c r="A31" s="139" t="s">
        <v>90</v>
      </c>
      <c r="B31" s="139"/>
      <c r="C31" s="139"/>
      <c r="D31" s="78">
        <v>220</v>
      </c>
      <c r="E31" s="79"/>
      <c r="F31" s="80">
        <f aca="true" t="shared" si="4" ref="F31:K31">SUM(F32:F37)</f>
        <v>60000</v>
      </c>
      <c r="G31" s="80">
        <f t="shared" si="4"/>
        <v>12800</v>
      </c>
      <c r="H31" s="80">
        <f t="shared" si="4"/>
        <v>4800</v>
      </c>
      <c r="I31" s="80">
        <f t="shared" si="4"/>
        <v>3200</v>
      </c>
      <c r="J31" s="80">
        <f t="shared" si="4"/>
        <v>3200</v>
      </c>
      <c r="K31" s="80">
        <f t="shared" si="4"/>
        <v>1600</v>
      </c>
    </row>
    <row r="32" spans="1:11" ht="12.75">
      <c r="A32" s="125" t="s">
        <v>91</v>
      </c>
      <c r="B32" s="125"/>
      <c r="C32" s="125"/>
      <c r="D32" s="65">
        <v>221</v>
      </c>
      <c r="E32" s="66"/>
      <c r="F32" s="67"/>
      <c r="G32" s="67">
        <f aca="true" t="shared" si="5" ref="G32:G37">SUM(H32:K32)</f>
        <v>0</v>
      </c>
      <c r="H32" s="67"/>
      <c r="I32" s="67"/>
      <c r="J32" s="67"/>
      <c r="K32" s="67"/>
    </row>
    <row r="33" spans="1:11" ht="12.75">
      <c r="A33" s="125" t="s">
        <v>92</v>
      </c>
      <c r="B33" s="125"/>
      <c r="C33" s="125"/>
      <c r="D33" s="65">
        <v>222</v>
      </c>
      <c r="E33" s="66"/>
      <c r="F33" s="67">
        <v>10000</v>
      </c>
      <c r="G33" s="67">
        <f t="shared" si="5"/>
        <v>5600</v>
      </c>
      <c r="H33" s="67">
        <v>1600</v>
      </c>
      <c r="I33" s="67">
        <v>1600</v>
      </c>
      <c r="J33" s="67">
        <v>1600</v>
      </c>
      <c r="K33" s="67">
        <v>800</v>
      </c>
    </row>
    <row r="34" spans="1:11" ht="12.75">
      <c r="A34" s="125" t="s">
        <v>93</v>
      </c>
      <c r="B34" s="125"/>
      <c r="C34" s="125"/>
      <c r="D34" s="65">
        <v>223</v>
      </c>
      <c r="E34" s="66"/>
      <c r="F34" s="67"/>
      <c r="G34" s="67">
        <f t="shared" si="5"/>
        <v>0</v>
      </c>
      <c r="H34" s="67"/>
      <c r="I34" s="67"/>
      <c r="J34" s="67"/>
      <c r="K34" s="67"/>
    </row>
    <row r="35" spans="1:11" ht="12.75">
      <c r="A35" s="125" t="s">
        <v>94</v>
      </c>
      <c r="B35" s="125"/>
      <c r="C35" s="125"/>
      <c r="D35" s="65">
        <v>224</v>
      </c>
      <c r="E35" s="66"/>
      <c r="F35" s="67"/>
      <c r="G35" s="67">
        <f t="shared" si="5"/>
        <v>0</v>
      </c>
      <c r="H35" s="67"/>
      <c r="I35" s="67"/>
      <c r="J35" s="67"/>
      <c r="K35" s="67"/>
    </row>
    <row r="36" spans="1:11" ht="12.75">
      <c r="A36" s="125" t="s">
        <v>95</v>
      </c>
      <c r="B36" s="125"/>
      <c r="C36" s="125"/>
      <c r="D36" s="65">
        <v>225</v>
      </c>
      <c r="E36" s="66"/>
      <c r="F36" s="67"/>
      <c r="G36" s="67">
        <f t="shared" si="5"/>
        <v>0</v>
      </c>
      <c r="H36" s="67"/>
      <c r="I36" s="67"/>
      <c r="J36" s="67"/>
      <c r="K36" s="67"/>
    </row>
    <row r="37" spans="1:11" ht="13.5" thickBot="1">
      <c r="A37" s="126" t="s">
        <v>96</v>
      </c>
      <c r="B37" s="126"/>
      <c r="C37" s="126"/>
      <c r="D37" s="68">
        <v>226</v>
      </c>
      <c r="E37" s="69"/>
      <c r="F37" s="70">
        <v>50000</v>
      </c>
      <c r="G37" s="70">
        <f t="shared" si="5"/>
        <v>7200</v>
      </c>
      <c r="H37" s="70">
        <v>3200</v>
      </c>
      <c r="I37" s="70">
        <v>1600</v>
      </c>
      <c r="J37" s="70">
        <v>1600</v>
      </c>
      <c r="K37" s="70">
        <v>800</v>
      </c>
    </row>
    <row r="38" spans="1:11" ht="13.5" thickBot="1">
      <c r="A38" s="122" t="s">
        <v>84</v>
      </c>
      <c r="B38" s="123"/>
      <c r="C38" s="123"/>
      <c r="D38" s="59"/>
      <c r="E38" s="59"/>
      <c r="F38" s="60">
        <f>F27+F31</f>
        <v>75000</v>
      </c>
      <c r="G38" s="60">
        <f>G27++G31</f>
        <v>24500</v>
      </c>
      <c r="H38" s="60">
        <f>H27++H31</f>
        <v>10200</v>
      </c>
      <c r="I38" s="60">
        <f>I27++I31</f>
        <v>6800</v>
      </c>
      <c r="J38" s="60">
        <f>J27++J31</f>
        <v>5000</v>
      </c>
      <c r="K38" s="61">
        <f>K27++K31</f>
        <v>2500</v>
      </c>
    </row>
    <row r="39" spans="1:11" ht="36" customHeight="1" thickBot="1">
      <c r="A39" s="136" t="s">
        <v>97</v>
      </c>
      <c r="B39" s="136"/>
      <c r="C39" s="136"/>
      <c r="D39" s="71"/>
      <c r="E39" s="71"/>
      <c r="F39" s="72"/>
      <c r="G39" s="72"/>
      <c r="H39" s="72"/>
      <c r="I39" s="72"/>
      <c r="J39" s="72"/>
      <c r="K39" s="72"/>
    </row>
    <row r="40" spans="1:11" ht="13.5" thickBot="1">
      <c r="A40" s="73" t="s">
        <v>88</v>
      </c>
      <c r="B40" s="74" t="s">
        <v>89</v>
      </c>
      <c r="C40" s="74" t="s">
        <v>98</v>
      </c>
      <c r="D40" s="75" t="s">
        <v>79</v>
      </c>
      <c r="E40" s="75"/>
      <c r="F40" s="76"/>
      <c r="G40" s="76"/>
      <c r="H40" s="76"/>
      <c r="I40" s="76"/>
      <c r="J40" s="77"/>
      <c r="K40" s="121"/>
    </row>
    <row r="41" spans="1:11" ht="12.75">
      <c r="A41" s="132" t="s">
        <v>90</v>
      </c>
      <c r="B41" s="132"/>
      <c r="C41" s="132"/>
      <c r="D41" s="62">
        <v>220</v>
      </c>
      <c r="E41" s="63"/>
      <c r="F41" s="64">
        <f aca="true" t="shared" si="6" ref="F41:K41">SUM(F42:F47)</f>
        <v>125000</v>
      </c>
      <c r="G41" s="64">
        <f t="shared" si="6"/>
        <v>31000</v>
      </c>
      <c r="H41" s="64">
        <f t="shared" si="6"/>
        <v>11000</v>
      </c>
      <c r="I41" s="64">
        <f t="shared" si="6"/>
        <v>10000</v>
      </c>
      <c r="J41" s="64">
        <f t="shared" si="6"/>
        <v>6000</v>
      </c>
      <c r="K41" s="64">
        <f t="shared" si="6"/>
        <v>4000</v>
      </c>
    </row>
    <row r="42" spans="1:11" ht="12.75">
      <c r="A42" s="125" t="s">
        <v>91</v>
      </c>
      <c r="B42" s="125"/>
      <c r="C42" s="125"/>
      <c r="D42" s="65">
        <v>221</v>
      </c>
      <c r="E42" s="66"/>
      <c r="F42" s="67">
        <v>25000</v>
      </c>
      <c r="G42" s="67">
        <f aca="true" t="shared" si="7" ref="G42:G47">SUM(H42:K42)</f>
        <v>22000</v>
      </c>
      <c r="H42" s="67">
        <v>6000</v>
      </c>
      <c r="I42" s="67">
        <v>6000</v>
      </c>
      <c r="J42" s="67">
        <v>6000</v>
      </c>
      <c r="K42" s="67">
        <v>4000</v>
      </c>
    </row>
    <row r="43" spans="1:11" ht="12.75">
      <c r="A43" s="125" t="s">
        <v>92</v>
      </c>
      <c r="B43" s="125"/>
      <c r="C43" s="125"/>
      <c r="D43" s="65">
        <v>222</v>
      </c>
      <c r="E43" s="66"/>
      <c r="F43" s="67"/>
      <c r="G43" s="67">
        <f t="shared" si="7"/>
        <v>0</v>
      </c>
      <c r="H43" s="67"/>
      <c r="I43" s="67"/>
      <c r="J43" s="67"/>
      <c r="K43" s="67"/>
    </row>
    <row r="44" spans="1:11" ht="12.75">
      <c r="A44" s="125" t="s">
        <v>93</v>
      </c>
      <c r="B44" s="125"/>
      <c r="C44" s="125"/>
      <c r="D44" s="65">
        <v>223</v>
      </c>
      <c r="E44" s="66"/>
      <c r="F44" s="67"/>
      <c r="G44" s="67">
        <f t="shared" si="7"/>
        <v>0</v>
      </c>
      <c r="H44" s="67"/>
      <c r="I44" s="67"/>
      <c r="J44" s="67"/>
      <c r="K44" s="67"/>
    </row>
    <row r="45" spans="1:11" ht="12.75">
      <c r="A45" s="125" t="s">
        <v>94</v>
      </c>
      <c r="B45" s="125"/>
      <c r="C45" s="125"/>
      <c r="D45" s="65">
        <v>224</v>
      </c>
      <c r="E45" s="66"/>
      <c r="F45" s="67"/>
      <c r="G45" s="67">
        <f t="shared" si="7"/>
        <v>0</v>
      </c>
      <c r="H45" s="67"/>
      <c r="I45" s="67"/>
      <c r="J45" s="67"/>
      <c r="K45" s="67"/>
    </row>
    <row r="46" spans="1:11" ht="12.75">
      <c r="A46" s="125" t="s">
        <v>95</v>
      </c>
      <c r="B46" s="125"/>
      <c r="C46" s="125"/>
      <c r="D46" s="65">
        <v>225</v>
      </c>
      <c r="E46" s="66"/>
      <c r="F46" s="67">
        <v>100000</v>
      </c>
      <c r="G46" s="67">
        <f t="shared" si="7"/>
        <v>9000</v>
      </c>
      <c r="H46" s="67">
        <v>5000</v>
      </c>
      <c r="I46" s="67">
        <v>4000</v>
      </c>
      <c r="J46" s="67"/>
      <c r="K46" s="67"/>
    </row>
    <row r="47" spans="1:11" ht="12.75">
      <c r="A47" s="125" t="s">
        <v>96</v>
      </c>
      <c r="B47" s="125"/>
      <c r="C47" s="125"/>
      <c r="D47" s="65">
        <v>226</v>
      </c>
      <c r="E47" s="66"/>
      <c r="F47" s="67"/>
      <c r="G47" s="67">
        <f t="shared" si="7"/>
        <v>0</v>
      </c>
      <c r="H47" s="67"/>
      <c r="I47" s="67"/>
      <c r="J47" s="67"/>
      <c r="K47" s="67"/>
    </row>
    <row r="48" spans="1:11" ht="12.75">
      <c r="A48" s="139" t="s">
        <v>99</v>
      </c>
      <c r="B48" s="139"/>
      <c r="C48" s="139"/>
      <c r="D48" s="78">
        <v>300</v>
      </c>
      <c r="E48" s="79"/>
      <c r="F48" s="80">
        <f>SUM(F49:F51)</f>
        <v>400000</v>
      </c>
      <c r="G48" s="80">
        <f>SUM(H48:K48)</f>
        <v>1500</v>
      </c>
      <c r="H48" s="80">
        <f>SUM(H49:H51)</f>
        <v>1500</v>
      </c>
      <c r="I48" s="80">
        <f>SUM(I49:I51)</f>
        <v>0</v>
      </c>
      <c r="J48" s="80">
        <f>SUM(J49:J51)</f>
        <v>0</v>
      </c>
      <c r="K48" s="80">
        <f>SUM(K49:K51)</f>
        <v>0</v>
      </c>
    </row>
    <row r="49" spans="1:11" ht="12.75">
      <c r="A49" s="125" t="s">
        <v>100</v>
      </c>
      <c r="B49" s="125"/>
      <c r="C49" s="125"/>
      <c r="D49" s="65">
        <v>310</v>
      </c>
      <c r="E49" s="66"/>
      <c r="F49" s="67">
        <v>200000</v>
      </c>
      <c r="G49" s="81">
        <f>SUM(H49:K49)</f>
        <v>500</v>
      </c>
      <c r="H49" s="67">
        <v>500</v>
      </c>
      <c r="I49" s="67"/>
      <c r="J49" s="67"/>
      <c r="K49" s="67"/>
    </row>
    <row r="50" spans="1:11" ht="12.75">
      <c r="A50" s="125" t="s">
        <v>101</v>
      </c>
      <c r="B50" s="125"/>
      <c r="C50" s="125"/>
      <c r="D50" s="65">
        <v>320</v>
      </c>
      <c r="E50" s="66"/>
      <c r="F50" s="67"/>
      <c r="G50" s="81">
        <f>SUM(H50:K50)</f>
        <v>0</v>
      </c>
      <c r="H50" s="67"/>
      <c r="I50" s="67"/>
      <c r="J50" s="67"/>
      <c r="K50" s="67"/>
    </row>
    <row r="51" spans="1:11" ht="12.75">
      <c r="A51" s="125" t="s">
        <v>102</v>
      </c>
      <c r="B51" s="125"/>
      <c r="C51" s="125"/>
      <c r="D51" s="65">
        <v>340</v>
      </c>
      <c r="E51" s="79"/>
      <c r="F51" s="80">
        <v>200000</v>
      </c>
      <c r="G51" s="81">
        <f>SUM(H51:K51)</f>
        <v>1000</v>
      </c>
      <c r="H51" s="81">
        <v>1000</v>
      </c>
      <c r="I51" s="80"/>
      <c r="J51" s="80"/>
      <c r="K51" s="80"/>
    </row>
    <row r="52" spans="1:11" ht="13.5" thickBot="1">
      <c r="A52" s="138" t="s">
        <v>103</v>
      </c>
      <c r="B52" s="138"/>
      <c r="C52" s="138"/>
      <c r="D52" s="82">
        <v>340</v>
      </c>
      <c r="E52" s="82">
        <v>345</v>
      </c>
      <c r="F52" s="83">
        <v>200000</v>
      </c>
      <c r="G52" s="83">
        <f>SUM(H52:K52)</f>
        <v>1000</v>
      </c>
      <c r="H52" s="83">
        <v>1000</v>
      </c>
      <c r="I52" s="83">
        <v>0</v>
      </c>
      <c r="J52" s="83">
        <v>0</v>
      </c>
      <c r="K52" s="83">
        <v>0</v>
      </c>
    </row>
    <row r="53" spans="1:11" ht="13.5" thickBot="1">
      <c r="A53" s="122" t="s">
        <v>84</v>
      </c>
      <c r="B53" s="123"/>
      <c r="C53" s="123"/>
      <c r="D53" s="59"/>
      <c r="E53" s="59"/>
      <c r="F53" s="60">
        <f aca="true" t="shared" si="8" ref="F53:K53">F41+F48</f>
        <v>525000</v>
      </c>
      <c r="G53" s="60">
        <f t="shared" si="8"/>
        <v>32500</v>
      </c>
      <c r="H53" s="60">
        <f t="shared" si="8"/>
        <v>12500</v>
      </c>
      <c r="I53" s="60">
        <f t="shared" si="8"/>
        <v>10000</v>
      </c>
      <c r="J53" s="60">
        <f t="shared" si="8"/>
        <v>6000</v>
      </c>
      <c r="K53" s="61">
        <f t="shared" si="8"/>
        <v>4000</v>
      </c>
    </row>
    <row r="54" spans="1:11" ht="13.5" thickBot="1">
      <c r="A54" s="73" t="s">
        <v>88</v>
      </c>
      <c r="B54" s="74" t="s">
        <v>89</v>
      </c>
      <c r="C54" s="74" t="s">
        <v>104</v>
      </c>
      <c r="D54" s="75" t="s">
        <v>79</v>
      </c>
      <c r="E54" s="75"/>
      <c r="F54" s="76"/>
      <c r="G54" s="76"/>
      <c r="H54" s="76"/>
      <c r="I54" s="76"/>
      <c r="J54" s="77"/>
      <c r="K54" s="121"/>
    </row>
    <row r="55" spans="1:11" ht="12.75">
      <c r="A55" s="132" t="s">
        <v>90</v>
      </c>
      <c r="B55" s="132"/>
      <c r="C55" s="132"/>
      <c r="D55" s="62">
        <v>220</v>
      </c>
      <c r="E55" s="63"/>
      <c r="F55" s="64">
        <f aca="true" t="shared" si="9" ref="F55:K55">SUM(F56:F61)</f>
        <v>249300</v>
      </c>
      <c r="G55" s="64">
        <f t="shared" si="9"/>
        <v>249300</v>
      </c>
      <c r="H55" s="64">
        <f t="shared" si="9"/>
        <v>66100</v>
      </c>
      <c r="I55" s="64">
        <f t="shared" si="9"/>
        <v>61300</v>
      </c>
      <c r="J55" s="64">
        <f t="shared" si="9"/>
        <v>61300</v>
      </c>
      <c r="K55" s="64">
        <f t="shared" si="9"/>
        <v>60600</v>
      </c>
    </row>
    <row r="56" spans="1:11" ht="12.75">
      <c r="A56" s="125" t="s">
        <v>91</v>
      </c>
      <c r="B56" s="125"/>
      <c r="C56" s="125"/>
      <c r="D56" s="65">
        <v>221</v>
      </c>
      <c r="E56" s="66"/>
      <c r="F56" s="67"/>
      <c r="G56" s="67">
        <f aca="true" t="shared" si="10" ref="G56:G61">SUM(H56:K56)</f>
        <v>0</v>
      </c>
      <c r="H56" s="67">
        <v>0</v>
      </c>
      <c r="I56" s="67">
        <v>0</v>
      </c>
      <c r="J56" s="67">
        <v>0</v>
      </c>
      <c r="K56" s="67">
        <v>0</v>
      </c>
    </row>
    <row r="57" spans="1:11" ht="12.75">
      <c r="A57" s="125" t="s">
        <v>92</v>
      </c>
      <c r="B57" s="125"/>
      <c r="C57" s="125"/>
      <c r="D57" s="65">
        <v>222</v>
      </c>
      <c r="E57" s="66"/>
      <c r="F57" s="67">
        <f aca="true" t="shared" si="11" ref="F57:F66">G57</f>
        <v>8000</v>
      </c>
      <c r="G57" s="67">
        <f t="shared" si="10"/>
        <v>8000</v>
      </c>
      <c r="H57" s="67">
        <v>2000</v>
      </c>
      <c r="I57" s="67">
        <v>2000</v>
      </c>
      <c r="J57" s="67">
        <v>2000</v>
      </c>
      <c r="K57" s="67">
        <v>2000</v>
      </c>
    </row>
    <row r="58" spans="1:11" ht="12.75">
      <c r="A58" s="125" t="s">
        <v>93</v>
      </c>
      <c r="B58" s="125"/>
      <c r="C58" s="125"/>
      <c r="D58" s="65">
        <v>223</v>
      </c>
      <c r="E58" s="66"/>
      <c r="F58" s="67">
        <f t="shared" si="11"/>
        <v>0</v>
      </c>
      <c r="G58" s="67">
        <f t="shared" si="10"/>
        <v>0</v>
      </c>
      <c r="H58" s="67"/>
      <c r="I58" s="67"/>
      <c r="J58" s="67"/>
      <c r="K58" s="67"/>
    </row>
    <row r="59" spans="1:11" ht="12.75">
      <c r="A59" s="125" t="s">
        <v>94</v>
      </c>
      <c r="B59" s="125"/>
      <c r="C59" s="125"/>
      <c r="D59" s="65">
        <v>224</v>
      </c>
      <c r="E59" s="66"/>
      <c r="F59" s="67">
        <f t="shared" si="11"/>
        <v>0</v>
      </c>
      <c r="G59" s="67">
        <f t="shared" si="10"/>
        <v>0</v>
      </c>
      <c r="H59" s="67"/>
      <c r="I59" s="67"/>
      <c r="J59" s="67"/>
      <c r="K59" s="67"/>
    </row>
    <row r="60" spans="1:11" ht="12.75">
      <c r="A60" s="125" t="s">
        <v>95</v>
      </c>
      <c r="B60" s="125"/>
      <c r="C60" s="125"/>
      <c r="D60" s="65">
        <v>225</v>
      </c>
      <c r="E60" s="66"/>
      <c r="F60" s="67">
        <f t="shared" si="11"/>
        <v>156000</v>
      </c>
      <c r="G60" s="67">
        <f t="shared" si="10"/>
        <v>156000</v>
      </c>
      <c r="H60" s="67">
        <v>39000</v>
      </c>
      <c r="I60" s="67">
        <v>39000</v>
      </c>
      <c r="J60" s="67">
        <v>39000</v>
      </c>
      <c r="K60" s="67">
        <v>39000</v>
      </c>
    </row>
    <row r="61" spans="1:11" ht="12.75">
      <c r="A61" s="125" t="s">
        <v>96</v>
      </c>
      <c r="B61" s="125"/>
      <c r="C61" s="125"/>
      <c r="D61" s="65">
        <v>226</v>
      </c>
      <c r="E61" s="66"/>
      <c r="F61" s="67">
        <f t="shared" si="11"/>
        <v>85300</v>
      </c>
      <c r="G61" s="67">
        <f t="shared" si="10"/>
        <v>85300</v>
      </c>
      <c r="H61" s="67">
        <v>25100</v>
      </c>
      <c r="I61" s="67">
        <v>20300</v>
      </c>
      <c r="J61" s="67">
        <v>20300</v>
      </c>
      <c r="K61" s="67">
        <v>19600</v>
      </c>
    </row>
    <row r="62" spans="1:11" ht="12.75">
      <c r="A62" s="139" t="s">
        <v>105</v>
      </c>
      <c r="B62" s="139"/>
      <c r="C62" s="139"/>
      <c r="D62" s="78">
        <v>290</v>
      </c>
      <c r="E62" s="79"/>
      <c r="F62" s="80">
        <f t="shared" si="11"/>
        <v>3000</v>
      </c>
      <c r="G62" s="80">
        <f>SUM(H62:K62)</f>
        <v>3000</v>
      </c>
      <c r="H62" s="80"/>
      <c r="I62" s="80">
        <v>3000</v>
      </c>
      <c r="J62" s="80"/>
      <c r="K62" s="80"/>
    </row>
    <row r="63" spans="1:11" ht="12.75">
      <c r="A63" s="139" t="s">
        <v>99</v>
      </c>
      <c r="B63" s="139"/>
      <c r="C63" s="139"/>
      <c r="D63" s="78">
        <v>300</v>
      </c>
      <c r="E63" s="79"/>
      <c r="F63" s="80">
        <f t="shared" si="11"/>
        <v>1136100</v>
      </c>
      <c r="G63" s="80">
        <f>SUM(H63:K63)</f>
        <v>1136100</v>
      </c>
      <c r="H63" s="80">
        <f>H64+H66</f>
        <v>281000</v>
      </c>
      <c r="I63" s="80">
        <f>I64+I66</f>
        <v>282800</v>
      </c>
      <c r="J63" s="80">
        <f>J64+J66</f>
        <v>285800</v>
      </c>
      <c r="K63" s="80">
        <f>K64+K66</f>
        <v>286500</v>
      </c>
    </row>
    <row r="64" spans="1:11" ht="12.75">
      <c r="A64" s="125" t="s">
        <v>100</v>
      </c>
      <c r="B64" s="125"/>
      <c r="C64" s="125"/>
      <c r="D64" s="65">
        <v>310</v>
      </c>
      <c r="E64" s="66"/>
      <c r="F64" s="67">
        <f t="shared" si="11"/>
        <v>989300</v>
      </c>
      <c r="G64" s="67">
        <f>SUM(H64:K64)</f>
        <v>989300</v>
      </c>
      <c r="H64" s="67">
        <v>252000</v>
      </c>
      <c r="I64" s="67">
        <v>251900</v>
      </c>
      <c r="J64" s="67">
        <v>261600</v>
      </c>
      <c r="K64" s="67">
        <v>223800</v>
      </c>
    </row>
    <row r="65" spans="1:11" ht="12.75">
      <c r="A65" s="125" t="s">
        <v>101</v>
      </c>
      <c r="B65" s="125"/>
      <c r="C65" s="125"/>
      <c r="D65" s="65">
        <v>320</v>
      </c>
      <c r="E65" s="66"/>
      <c r="F65" s="67">
        <f t="shared" si="11"/>
        <v>0</v>
      </c>
      <c r="G65" s="67">
        <f>SUM(H65:K65)</f>
        <v>0</v>
      </c>
      <c r="H65" s="67"/>
      <c r="I65" s="67"/>
      <c r="J65" s="67"/>
      <c r="K65" s="67"/>
    </row>
    <row r="66" spans="1:11" ht="13.5" thickBot="1">
      <c r="A66" s="126" t="s">
        <v>102</v>
      </c>
      <c r="B66" s="126"/>
      <c r="C66" s="126"/>
      <c r="D66" s="68">
        <v>340</v>
      </c>
      <c r="E66" s="69"/>
      <c r="F66" s="70">
        <f t="shared" si="11"/>
        <v>146800</v>
      </c>
      <c r="G66" s="70">
        <f>SUM(H66:K66)</f>
        <v>146800</v>
      </c>
      <c r="H66" s="70">
        <v>29000</v>
      </c>
      <c r="I66" s="70">
        <v>30900</v>
      </c>
      <c r="J66" s="70">
        <v>24200</v>
      </c>
      <c r="K66" s="70">
        <v>62700</v>
      </c>
    </row>
    <row r="67" spans="1:11" ht="13.5" thickBot="1">
      <c r="A67" s="122" t="s">
        <v>84</v>
      </c>
      <c r="B67" s="123"/>
      <c r="C67" s="123"/>
      <c r="D67" s="59"/>
      <c r="E67" s="59"/>
      <c r="F67" s="60">
        <f aca="true" t="shared" si="12" ref="F67:K67">F63+F62+F55</f>
        <v>1388400</v>
      </c>
      <c r="G67" s="60">
        <f t="shared" si="12"/>
        <v>1388400</v>
      </c>
      <c r="H67" s="60">
        <f t="shared" si="12"/>
        <v>347100</v>
      </c>
      <c r="I67" s="60">
        <f t="shared" si="12"/>
        <v>347100</v>
      </c>
      <c r="J67" s="60">
        <f t="shared" si="12"/>
        <v>347100</v>
      </c>
      <c r="K67" s="61">
        <f t="shared" si="12"/>
        <v>347100</v>
      </c>
    </row>
    <row r="68" spans="1:11" ht="27.75" customHeight="1" thickBot="1">
      <c r="A68" s="136" t="s">
        <v>106</v>
      </c>
      <c r="B68" s="136"/>
      <c r="C68" s="136"/>
      <c r="D68" s="71"/>
      <c r="E68" s="71"/>
      <c r="F68" s="72"/>
      <c r="G68" s="72"/>
      <c r="H68" s="72"/>
      <c r="I68" s="72"/>
      <c r="J68" s="72"/>
      <c r="K68" s="72"/>
    </row>
    <row r="69" spans="1:11" ht="17.25" customHeight="1" thickBot="1">
      <c r="A69" s="73" t="s">
        <v>88</v>
      </c>
      <c r="B69" s="74" t="s">
        <v>107</v>
      </c>
      <c r="C69" s="74" t="s">
        <v>78</v>
      </c>
      <c r="D69" s="75" t="s">
        <v>79</v>
      </c>
      <c r="E69" s="75"/>
      <c r="F69" s="76"/>
      <c r="G69" s="76"/>
      <c r="H69" s="76"/>
      <c r="I69" s="76"/>
      <c r="J69" s="76"/>
      <c r="K69" s="77"/>
    </row>
    <row r="70" spans="1:11" ht="12.75" customHeight="1">
      <c r="A70" s="132" t="s">
        <v>80</v>
      </c>
      <c r="B70" s="132"/>
      <c r="C70" s="132"/>
      <c r="D70" s="62">
        <v>210</v>
      </c>
      <c r="E70" s="63"/>
      <c r="F70" s="64">
        <f aca="true" t="shared" si="13" ref="F70:K70">SUM(F71:F73)</f>
        <v>505000</v>
      </c>
      <c r="G70" s="64">
        <f t="shared" si="13"/>
        <v>505000</v>
      </c>
      <c r="H70" s="64">
        <f t="shared" si="13"/>
        <v>127000</v>
      </c>
      <c r="I70" s="64">
        <f t="shared" si="13"/>
        <v>126000</v>
      </c>
      <c r="J70" s="64">
        <f t="shared" si="13"/>
        <v>126000</v>
      </c>
      <c r="K70" s="64">
        <f t="shared" si="13"/>
        <v>126000</v>
      </c>
    </row>
    <row r="71" spans="1:11" ht="12.75" customHeight="1">
      <c r="A71" s="125" t="s">
        <v>81</v>
      </c>
      <c r="B71" s="125"/>
      <c r="C71" s="125"/>
      <c r="D71" s="65">
        <v>211</v>
      </c>
      <c r="E71" s="66"/>
      <c r="F71" s="67">
        <f>G71</f>
        <v>505000</v>
      </c>
      <c r="G71" s="67">
        <f>SUM(H71:K71)</f>
        <v>505000</v>
      </c>
      <c r="H71" s="67">
        <v>127000</v>
      </c>
      <c r="I71" s="67">
        <v>126000</v>
      </c>
      <c r="J71" s="67">
        <v>126000</v>
      </c>
      <c r="K71" s="67">
        <v>126000</v>
      </c>
    </row>
    <row r="72" spans="1:11" ht="12.75" customHeight="1">
      <c r="A72" s="125" t="s">
        <v>82</v>
      </c>
      <c r="B72" s="125"/>
      <c r="C72" s="125"/>
      <c r="D72" s="65">
        <v>212</v>
      </c>
      <c r="E72" s="66"/>
      <c r="F72" s="67">
        <f>G72</f>
        <v>0</v>
      </c>
      <c r="G72" s="67">
        <f>SUM(H72:K72)</f>
        <v>0</v>
      </c>
      <c r="H72" s="67"/>
      <c r="I72" s="67"/>
      <c r="J72" s="67"/>
      <c r="K72" s="67"/>
    </row>
    <row r="73" spans="1:11" ht="12.75" customHeight="1" thickBot="1">
      <c r="A73" s="126" t="s">
        <v>83</v>
      </c>
      <c r="B73" s="126"/>
      <c r="C73" s="126"/>
      <c r="D73" s="68">
        <v>213</v>
      </c>
      <c r="E73" s="69"/>
      <c r="F73" s="70">
        <f>G73</f>
        <v>0</v>
      </c>
      <c r="G73" s="70">
        <f>SUM(H73:K73)</f>
        <v>0</v>
      </c>
      <c r="H73" s="70"/>
      <c r="I73" s="70"/>
      <c r="J73" s="70"/>
      <c r="K73" s="67"/>
    </row>
    <row r="74" spans="1:11" ht="12.75" customHeight="1" thickBot="1">
      <c r="A74" s="142" t="s">
        <v>84</v>
      </c>
      <c r="B74" s="143"/>
      <c r="C74" s="143"/>
      <c r="D74" s="84"/>
      <c r="E74" s="84"/>
      <c r="F74" s="85">
        <f aca="true" t="shared" si="14" ref="F74:K74">F70</f>
        <v>505000</v>
      </c>
      <c r="G74" s="85">
        <f t="shared" si="14"/>
        <v>505000</v>
      </c>
      <c r="H74" s="85">
        <f t="shared" si="14"/>
        <v>127000</v>
      </c>
      <c r="I74" s="85">
        <f t="shared" si="14"/>
        <v>126000</v>
      </c>
      <c r="J74" s="86">
        <f t="shared" si="14"/>
        <v>126000</v>
      </c>
      <c r="K74" s="87">
        <f t="shared" si="14"/>
        <v>126000</v>
      </c>
    </row>
    <row r="75" spans="1:11" ht="12.75" customHeight="1" thickBot="1">
      <c r="A75" s="73" t="s">
        <v>88</v>
      </c>
      <c r="B75" s="74" t="s">
        <v>107</v>
      </c>
      <c r="C75" s="74" t="s">
        <v>86</v>
      </c>
      <c r="D75" s="75" t="s">
        <v>79</v>
      </c>
      <c r="E75" s="75"/>
      <c r="F75" s="76"/>
      <c r="G75" s="76"/>
      <c r="H75" s="76"/>
      <c r="I75" s="76"/>
      <c r="J75" s="76"/>
      <c r="K75" s="77"/>
    </row>
    <row r="76" spans="1:11" ht="12.75" customHeight="1">
      <c r="A76" s="132" t="s">
        <v>80</v>
      </c>
      <c r="B76" s="132"/>
      <c r="C76" s="132"/>
      <c r="D76" s="62">
        <v>210</v>
      </c>
      <c r="E76" s="63"/>
      <c r="F76" s="64">
        <f aca="true" t="shared" si="15" ref="F76:K76">SUM(F77:F79)</f>
        <v>151000</v>
      </c>
      <c r="G76" s="64">
        <f t="shared" si="15"/>
        <v>151000</v>
      </c>
      <c r="H76" s="64">
        <f t="shared" si="15"/>
        <v>37000</v>
      </c>
      <c r="I76" s="64">
        <f t="shared" si="15"/>
        <v>38000</v>
      </c>
      <c r="J76" s="64">
        <f t="shared" si="15"/>
        <v>38000</v>
      </c>
      <c r="K76" s="64">
        <f t="shared" si="15"/>
        <v>38000</v>
      </c>
    </row>
    <row r="77" spans="1:11" ht="12.75" customHeight="1">
      <c r="A77" s="125" t="s">
        <v>81</v>
      </c>
      <c r="B77" s="125"/>
      <c r="C77" s="125"/>
      <c r="D77" s="65">
        <v>211</v>
      </c>
      <c r="E77" s="66"/>
      <c r="F77" s="67">
        <f>G77</f>
        <v>0</v>
      </c>
      <c r="G77" s="67">
        <f>SUM(H77:K77)</f>
        <v>0</v>
      </c>
      <c r="H77" s="67"/>
      <c r="I77" s="67"/>
      <c r="J77" s="67"/>
      <c r="K77" s="67"/>
    </row>
    <row r="78" spans="1:11" ht="12.75" customHeight="1">
      <c r="A78" s="125" t="s">
        <v>82</v>
      </c>
      <c r="B78" s="125"/>
      <c r="C78" s="125"/>
      <c r="D78" s="65">
        <v>212</v>
      </c>
      <c r="E78" s="66"/>
      <c r="F78" s="67">
        <f>G78</f>
        <v>0</v>
      </c>
      <c r="G78" s="67">
        <f>SUM(H78:K78)</f>
        <v>0</v>
      </c>
      <c r="H78" s="67"/>
      <c r="I78" s="67"/>
      <c r="J78" s="67"/>
      <c r="K78" s="67"/>
    </row>
    <row r="79" spans="1:11" ht="12.75" customHeight="1">
      <c r="A79" s="125" t="s">
        <v>83</v>
      </c>
      <c r="B79" s="125"/>
      <c r="C79" s="125"/>
      <c r="D79" s="65">
        <v>213</v>
      </c>
      <c r="E79" s="66"/>
      <c r="F79" s="67">
        <f>G79</f>
        <v>151000</v>
      </c>
      <c r="G79" s="67">
        <f>SUM(H79:K79)</f>
        <v>151000</v>
      </c>
      <c r="H79" s="67">
        <v>37000</v>
      </c>
      <c r="I79" s="67">
        <v>38000</v>
      </c>
      <c r="J79" s="67">
        <v>38000</v>
      </c>
      <c r="K79" s="67">
        <v>38000</v>
      </c>
    </row>
    <row r="80" spans="1:11" ht="12.75" customHeight="1">
      <c r="A80" s="140" t="s">
        <v>84</v>
      </c>
      <c r="B80" s="140"/>
      <c r="C80" s="140"/>
      <c r="D80" s="79"/>
      <c r="E80" s="79"/>
      <c r="F80" s="80">
        <f aca="true" t="shared" si="16" ref="F80:K80">F76</f>
        <v>151000</v>
      </c>
      <c r="G80" s="80">
        <f t="shared" si="16"/>
        <v>151000</v>
      </c>
      <c r="H80" s="80">
        <f t="shared" si="16"/>
        <v>37000</v>
      </c>
      <c r="I80" s="80">
        <f t="shared" si="16"/>
        <v>38000</v>
      </c>
      <c r="J80" s="80">
        <f t="shared" si="16"/>
        <v>38000</v>
      </c>
      <c r="K80" s="80">
        <f t="shared" si="16"/>
        <v>38000</v>
      </c>
    </row>
    <row r="81" spans="1:11" ht="27" customHeight="1" thickBot="1">
      <c r="A81" s="141" t="s">
        <v>87</v>
      </c>
      <c r="B81" s="141"/>
      <c r="C81" s="141"/>
      <c r="D81" s="88"/>
      <c r="E81" s="88"/>
      <c r="F81" s="89"/>
      <c r="G81" s="89"/>
      <c r="H81" s="89"/>
      <c r="I81" s="89"/>
      <c r="J81" s="89"/>
      <c r="K81" s="89"/>
    </row>
    <row r="82" spans="1:11" ht="16.5" customHeight="1" thickBot="1">
      <c r="A82" s="73" t="s">
        <v>88</v>
      </c>
      <c r="B82" s="74" t="s">
        <v>108</v>
      </c>
      <c r="C82" s="74" t="s">
        <v>78</v>
      </c>
      <c r="D82" s="75" t="s">
        <v>79</v>
      </c>
      <c r="E82" s="75"/>
      <c r="F82" s="76"/>
      <c r="G82" s="76"/>
      <c r="H82" s="76"/>
      <c r="I82" s="76"/>
      <c r="J82" s="76"/>
      <c r="K82" s="77"/>
    </row>
    <row r="83" spans="1:11" ht="16.5" customHeight="1">
      <c r="A83" s="132" t="s">
        <v>80</v>
      </c>
      <c r="B83" s="132"/>
      <c r="C83" s="132"/>
      <c r="D83" s="62">
        <v>210</v>
      </c>
      <c r="E83" s="63"/>
      <c r="F83" s="64">
        <f aca="true" t="shared" si="17" ref="F83:K83">SUM(F84:F86)</f>
        <v>40000</v>
      </c>
      <c r="G83" s="64">
        <f t="shared" si="17"/>
        <v>40000</v>
      </c>
      <c r="H83" s="64">
        <f t="shared" si="17"/>
        <v>20000</v>
      </c>
      <c r="I83" s="64">
        <f t="shared" si="17"/>
        <v>20000</v>
      </c>
      <c r="J83" s="64">
        <f t="shared" si="17"/>
        <v>0</v>
      </c>
      <c r="K83" s="64">
        <f t="shared" si="17"/>
        <v>0</v>
      </c>
    </row>
    <row r="84" spans="1:11" ht="16.5" customHeight="1">
      <c r="A84" s="125" t="s">
        <v>81</v>
      </c>
      <c r="B84" s="125"/>
      <c r="C84" s="125"/>
      <c r="D84" s="65">
        <v>211</v>
      </c>
      <c r="E84" s="66"/>
      <c r="F84" s="67">
        <f>G84</f>
        <v>40000</v>
      </c>
      <c r="G84" s="67">
        <f>SUM(H84:K84)</f>
        <v>40000</v>
      </c>
      <c r="H84" s="67">
        <v>20000</v>
      </c>
      <c r="I84" s="67">
        <v>20000</v>
      </c>
      <c r="J84" s="67"/>
      <c r="K84" s="67"/>
    </row>
    <row r="85" spans="1:11" ht="16.5" customHeight="1">
      <c r="A85" s="125" t="s">
        <v>82</v>
      </c>
      <c r="B85" s="125"/>
      <c r="C85" s="125"/>
      <c r="D85" s="65">
        <v>212</v>
      </c>
      <c r="E85" s="66"/>
      <c r="F85" s="67">
        <f>G85</f>
        <v>0</v>
      </c>
      <c r="G85" s="67">
        <f>SUM(H85:K85)</f>
        <v>0</v>
      </c>
      <c r="H85" s="67"/>
      <c r="I85" s="67"/>
      <c r="J85" s="67"/>
      <c r="K85" s="67"/>
    </row>
    <row r="86" spans="1:11" ht="16.5" customHeight="1" thickBot="1">
      <c r="A86" s="126" t="s">
        <v>83</v>
      </c>
      <c r="B86" s="126"/>
      <c r="C86" s="126"/>
      <c r="D86" s="68">
        <v>213</v>
      </c>
      <c r="E86" s="69"/>
      <c r="F86" s="70">
        <f>G86</f>
        <v>0</v>
      </c>
      <c r="G86" s="70">
        <f>SUM(H86:K86)</f>
        <v>0</v>
      </c>
      <c r="H86" s="70"/>
      <c r="I86" s="70"/>
      <c r="J86" s="70"/>
      <c r="K86" s="70"/>
    </row>
    <row r="87" spans="1:11" ht="16.5" customHeight="1" thickBot="1">
      <c r="A87" s="122" t="s">
        <v>84</v>
      </c>
      <c r="B87" s="123"/>
      <c r="C87" s="123"/>
      <c r="D87" s="59"/>
      <c r="E87" s="59"/>
      <c r="F87" s="60">
        <f aca="true" t="shared" si="18" ref="F87:K87">F83</f>
        <v>40000</v>
      </c>
      <c r="G87" s="60">
        <f t="shared" si="18"/>
        <v>40000</v>
      </c>
      <c r="H87" s="60">
        <f t="shared" si="18"/>
        <v>20000</v>
      </c>
      <c r="I87" s="60">
        <f t="shared" si="18"/>
        <v>20000</v>
      </c>
      <c r="J87" s="60">
        <f t="shared" si="18"/>
        <v>0</v>
      </c>
      <c r="K87" s="61">
        <f t="shared" si="18"/>
        <v>0</v>
      </c>
    </row>
    <row r="88" spans="1:11" ht="13.5" thickBot="1">
      <c r="A88" s="73" t="s">
        <v>88</v>
      </c>
      <c r="B88" s="74" t="s">
        <v>108</v>
      </c>
      <c r="C88" s="74" t="s">
        <v>86</v>
      </c>
      <c r="D88" s="75" t="s">
        <v>79</v>
      </c>
      <c r="E88" s="75"/>
      <c r="F88" s="76"/>
      <c r="G88" s="76"/>
      <c r="H88" s="76"/>
      <c r="I88" s="76"/>
      <c r="J88" s="76"/>
      <c r="K88" s="77"/>
    </row>
    <row r="89" spans="1:11" ht="12.75">
      <c r="A89" s="132" t="s">
        <v>80</v>
      </c>
      <c r="B89" s="132"/>
      <c r="C89" s="132"/>
      <c r="D89" s="62">
        <v>210</v>
      </c>
      <c r="E89" s="63"/>
      <c r="F89" s="64">
        <f aca="true" t="shared" si="19" ref="F89:K89">SUM(F90:F92)</f>
        <v>12200</v>
      </c>
      <c r="G89" s="64">
        <f t="shared" si="19"/>
        <v>12200</v>
      </c>
      <c r="H89" s="64">
        <f t="shared" si="19"/>
        <v>6100</v>
      </c>
      <c r="I89" s="64">
        <f t="shared" si="19"/>
        <v>6100</v>
      </c>
      <c r="J89" s="64">
        <f t="shared" si="19"/>
        <v>0</v>
      </c>
      <c r="K89" s="64">
        <f t="shared" si="19"/>
        <v>0</v>
      </c>
    </row>
    <row r="90" spans="1:11" ht="12.75">
      <c r="A90" s="125" t="s">
        <v>81</v>
      </c>
      <c r="B90" s="125"/>
      <c r="C90" s="125"/>
      <c r="D90" s="65">
        <v>211</v>
      </c>
      <c r="E90" s="66"/>
      <c r="F90" s="67">
        <f>G90</f>
        <v>0</v>
      </c>
      <c r="G90" s="67">
        <f>SUM(H90:K90)</f>
        <v>0</v>
      </c>
      <c r="H90" s="67"/>
      <c r="I90" s="67"/>
      <c r="J90" s="67"/>
      <c r="K90" s="67"/>
    </row>
    <row r="91" spans="1:11" ht="12.75">
      <c r="A91" s="125" t="s">
        <v>82</v>
      </c>
      <c r="B91" s="125"/>
      <c r="C91" s="125"/>
      <c r="D91" s="65">
        <v>212</v>
      </c>
      <c r="E91" s="66"/>
      <c r="F91" s="67">
        <f>G91</f>
        <v>0</v>
      </c>
      <c r="G91" s="67">
        <f>SUM(H91:K91)</f>
        <v>0</v>
      </c>
      <c r="H91" s="67"/>
      <c r="I91" s="67"/>
      <c r="J91" s="67"/>
      <c r="K91" s="67"/>
    </row>
    <row r="92" spans="1:11" ht="12.75">
      <c r="A92" s="125" t="s">
        <v>83</v>
      </c>
      <c r="B92" s="125"/>
      <c r="C92" s="125"/>
      <c r="D92" s="65">
        <v>213</v>
      </c>
      <c r="E92" s="66"/>
      <c r="F92" s="67">
        <f>G92</f>
        <v>12200</v>
      </c>
      <c r="G92" s="67">
        <f>SUM(H92:K92)</f>
        <v>12200</v>
      </c>
      <c r="H92" s="67">
        <v>6100</v>
      </c>
      <c r="I92" s="67">
        <v>6100</v>
      </c>
      <c r="J92" s="67"/>
      <c r="K92" s="67"/>
    </row>
    <row r="93" spans="1:11" ht="12.75">
      <c r="A93" s="140" t="s">
        <v>84</v>
      </c>
      <c r="B93" s="140"/>
      <c r="C93" s="140"/>
      <c r="D93" s="79"/>
      <c r="E93" s="79"/>
      <c r="F93" s="80">
        <f aca="true" t="shared" si="20" ref="F93:K93">F89</f>
        <v>12200</v>
      </c>
      <c r="G93" s="80">
        <f t="shared" si="20"/>
        <v>12200</v>
      </c>
      <c r="H93" s="80">
        <f t="shared" si="20"/>
        <v>6100</v>
      </c>
      <c r="I93" s="80">
        <f t="shared" si="20"/>
        <v>6100</v>
      </c>
      <c r="J93" s="80">
        <f t="shared" si="20"/>
        <v>0</v>
      </c>
      <c r="K93" s="80">
        <f t="shared" si="20"/>
        <v>0</v>
      </c>
    </row>
    <row r="94" spans="1:11" ht="40.5" customHeight="1" thickBot="1">
      <c r="A94" s="141" t="s">
        <v>97</v>
      </c>
      <c r="B94" s="141"/>
      <c r="C94" s="141"/>
      <c r="D94" s="88"/>
      <c r="E94" s="88"/>
      <c r="F94" s="89"/>
      <c r="G94" s="89"/>
      <c r="H94" s="89"/>
      <c r="I94" s="89"/>
      <c r="J94" s="89"/>
      <c r="K94" s="89"/>
    </row>
    <row r="95" spans="1:11" ht="13.5" thickBot="1">
      <c r="A95" s="57" t="s">
        <v>88</v>
      </c>
      <c r="B95" s="74" t="s">
        <v>108</v>
      </c>
      <c r="C95" s="58" t="s">
        <v>104</v>
      </c>
      <c r="D95" s="59" t="s">
        <v>79</v>
      </c>
      <c r="E95" s="59"/>
      <c r="F95" s="60"/>
      <c r="G95" s="60"/>
      <c r="H95" s="60"/>
      <c r="I95" s="60"/>
      <c r="J95" s="60"/>
      <c r="K95" s="61"/>
    </row>
    <row r="96" spans="1:11" ht="12.75">
      <c r="A96" s="132" t="s">
        <v>90</v>
      </c>
      <c r="B96" s="132"/>
      <c r="C96" s="132"/>
      <c r="D96" s="62">
        <v>220</v>
      </c>
      <c r="E96" s="63"/>
      <c r="F96" s="64">
        <f>F97+F98+F99+F100+F101+F102</f>
        <v>3138200</v>
      </c>
      <c r="G96" s="64">
        <f>SUM(G97:G102)</f>
        <v>2385100</v>
      </c>
      <c r="H96" s="64">
        <f>SUM(H97:H102)</f>
        <v>1201000</v>
      </c>
      <c r="I96" s="64">
        <f>SUM(I97:I102)</f>
        <v>384000</v>
      </c>
      <c r="J96" s="64">
        <f>SUM(J97:J102)</f>
        <v>98000</v>
      </c>
      <c r="K96" s="64">
        <f>SUM(K97:K102)</f>
        <v>702100</v>
      </c>
    </row>
    <row r="97" spans="1:11" ht="12.75">
      <c r="A97" s="125" t="s">
        <v>91</v>
      </c>
      <c r="B97" s="125"/>
      <c r="C97" s="125"/>
      <c r="D97" s="65">
        <v>221</v>
      </c>
      <c r="E97" s="66"/>
      <c r="F97" s="67">
        <f>G97</f>
        <v>0</v>
      </c>
      <c r="G97" s="67">
        <f aca="true" t="shared" si="21" ref="G97:G102">SUM(H97:K97)</f>
        <v>0</v>
      </c>
      <c r="H97" s="67"/>
      <c r="I97" s="67"/>
      <c r="J97" s="67"/>
      <c r="K97" s="67"/>
    </row>
    <row r="98" spans="1:11" ht="12.75">
      <c r="A98" s="125" t="s">
        <v>92</v>
      </c>
      <c r="B98" s="125"/>
      <c r="C98" s="125"/>
      <c r="D98" s="65">
        <v>222</v>
      </c>
      <c r="E98" s="66"/>
      <c r="F98" s="67">
        <f>G98</f>
        <v>7000</v>
      </c>
      <c r="G98" s="67">
        <f t="shared" si="21"/>
        <v>7000</v>
      </c>
      <c r="H98" s="67">
        <v>7000</v>
      </c>
      <c r="I98" s="67"/>
      <c r="J98" s="67"/>
      <c r="K98" s="67"/>
    </row>
    <row r="99" spans="1:11" ht="12.75">
      <c r="A99" s="125" t="s">
        <v>93</v>
      </c>
      <c r="B99" s="125"/>
      <c r="C99" s="125"/>
      <c r="D99" s="65">
        <v>223</v>
      </c>
      <c r="E99" s="66"/>
      <c r="F99" s="67">
        <f>G99</f>
        <v>2338100</v>
      </c>
      <c r="G99" s="67">
        <f t="shared" si="21"/>
        <v>2338100</v>
      </c>
      <c r="H99" s="67">
        <v>1169000</v>
      </c>
      <c r="I99" s="67">
        <v>374000</v>
      </c>
      <c r="J99" s="67">
        <v>93000</v>
      </c>
      <c r="K99" s="67">
        <v>702100</v>
      </c>
    </row>
    <row r="100" spans="1:11" ht="12.75">
      <c r="A100" s="125" t="s">
        <v>94</v>
      </c>
      <c r="B100" s="125"/>
      <c r="C100" s="125"/>
      <c r="D100" s="65">
        <v>224</v>
      </c>
      <c r="E100" s="66"/>
      <c r="F100" s="67"/>
      <c r="G100" s="67"/>
      <c r="H100" s="67"/>
      <c r="I100" s="67"/>
      <c r="J100" s="67"/>
      <c r="K100" s="67"/>
    </row>
    <row r="101" spans="1:11" ht="12.75">
      <c r="A101" s="125" t="s">
        <v>95</v>
      </c>
      <c r="B101" s="125"/>
      <c r="C101" s="125"/>
      <c r="D101" s="65">
        <v>225</v>
      </c>
      <c r="E101" s="66"/>
      <c r="F101" s="67">
        <v>693000</v>
      </c>
      <c r="G101" s="67">
        <f t="shared" si="21"/>
        <v>35000</v>
      </c>
      <c r="H101" s="67">
        <v>20000</v>
      </c>
      <c r="I101" s="67">
        <v>10000</v>
      </c>
      <c r="J101" s="67">
        <v>5000</v>
      </c>
      <c r="K101" s="67"/>
    </row>
    <row r="102" spans="1:11" ht="12.75">
      <c r="A102" s="125" t="s">
        <v>96</v>
      </c>
      <c r="B102" s="125"/>
      <c r="C102" s="125"/>
      <c r="D102" s="65">
        <v>226</v>
      </c>
      <c r="E102" s="66"/>
      <c r="F102" s="67">
        <v>100100</v>
      </c>
      <c r="G102" s="67">
        <f t="shared" si="21"/>
        <v>5000</v>
      </c>
      <c r="H102" s="67">
        <v>5000</v>
      </c>
      <c r="I102" s="67"/>
      <c r="J102" s="67"/>
      <c r="K102" s="67"/>
    </row>
    <row r="103" spans="1:11" ht="12.75">
      <c r="A103" s="139" t="s">
        <v>105</v>
      </c>
      <c r="B103" s="139"/>
      <c r="C103" s="139"/>
      <c r="D103" s="78">
        <v>290</v>
      </c>
      <c r="E103" s="79"/>
      <c r="F103" s="80">
        <v>3000</v>
      </c>
      <c r="G103" s="80">
        <f>SUM(H103:K103)</f>
        <v>3000</v>
      </c>
      <c r="H103" s="80">
        <v>3000</v>
      </c>
      <c r="I103" s="80"/>
      <c r="J103" s="80"/>
      <c r="K103" s="80"/>
    </row>
    <row r="104" spans="1:11" ht="12.75">
      <c r="A104" s="139" t="s">
        <v>99</v>
      </c>
      <c r="B104" s="139"/>
      <c r="C104" s="139"/>
      <c r="D104" s="78">
        <v>300</v>
      </c>
      <c r="E104" s="79"/>
      <c r="F104" s="80">
        <f>F105+F107</f>
        <v>100000</v>
      </c>
      <c r="G104" s="80">
        <f>SUM(H104:K104)</f>
        <v>15000</v>
      </c>
      <c r="H104" s="80">
        <f>H105+H107</f>
        <v>10000</v>
      </c>
      <c r="I104" s="80">
        <f>I105+I107</f>
        <v>5000</v>
      </c>
      <c r="J104" s="80">
        <f>J105+J107</f>
        <v>0</v>
      </c>
      <c r="K104" s="80">
        <f>K105+K107</f>
        <v>0</v>
      </c>
    </row>
    <row r="105" spans="1:11" ht="12.75">
      <c r="A105" s="125" t="s">
        <v>100</v>
      </c>
      <c r="B105" s="125"/>
      <c r="C105" s="125"/>
      <c r="D105" s="65">
        <v>310</v>
      </c>
      <c r="E105" s="66"/>
      <c r="F105" s="67">
        <v>50000</v>
      </c>
      <c r="G105" s="67">
        <f>SUM(H105:K105)</f>
        <v>10000</v>
      </c>
      <c r="H105" s="67">
        <v>5000</v>
      </c>
      <c r="I105" s="67">
        <v>5000</v>
      </c>
      <c r="J105" s="67"/>
      <c r="K105" s="67"/>
    </row>
    <row r="106" spans="1:11" ht="12.75">
      <c r="A106" s="125" t="s">
        <v>101</v>
      </c>
      <c r="B106" s="125"/>
      <c r="C106" s="125"/>
      <c r="D106" s="65">
        <v>320</v>
      </c>
      <c r="E106" s="66"/>
      <c r="F106" s="67"/>
      <c r="G106" s="67"/>
      <c r="H106" s="67"/>
      <c r="I106" s="67"/>
      <c r="J106" s="67"/>
      <c r="K106" s="67"/>
    </row>
    <row r="107" spans="1:11" ht="13.5" thickBot="1">
      <c r="A107" s="125" t="s">
        <v>102</v>
      </c>
      <c r="B107" s="125"/>
      <c r="C107" s="125"/>
      <c r="D107" s="65">
        <v>340</v>
      </c>
      <c r="E107" s="66"/>
      <c r="F107" s="67">
        <v>50000</v>
      </c>
      <c r="G107" s="81">
        <f>SUM(H107:K107)</f>
        <v>5000</v>
      </c>
      <c r="H107" s="67">
        <v>5000</v>
      </c>
      <c r="I107" s="67"/>
      <c r="J107" s="67"/>
      <c r="K107" s="67"/>
    </row>
    <row r="108" spans="1:11" ht="13.5" thickBot="1">
      <c r="A108" s="122" t="s">
        <v>84</v>
      </c>
      <c r="B108" s="123"/>
      <c r="C108" s="123"/>
      <c r="D108" s="59"/>
      <c r="E108" s="59"/>
      <c r="F108" s="60">
        <f aca="true" t="shared" si="22" ref="F108:K108">F96+F103+F104</f>
        <v>3241200</v>
      </c>
      <c r="G108" s="60">
        <f t="shared" si="22"/>
        <v>2403100</v>
      </c>
      <c r="H108" s="60">
        <f>H96+H103+H104</f>
        <v>1214000</v>
      </c>
      <c r="I108" s="60">
        <f t="shared" si="22"/>
        <v>389000</v>
      </c>
      <c r="J108" s="60">
        <f t="shared" si="22"/>
        <v>98000</v>
      </c>
      <c r="K108" s="61">
        <f t="shared" si="22"/>
        <v>702100</v>
      </c>
    </row>
    <row r="109" spans="1:11" ht="13.5" thickBot="1">
      <c r="A109" s="136" t="s">
        <v>110</v>
      </c>
      <c r="B109" s="136"/>
      <c r="C109" s="136"/>
      <c r="D109" s="71"/>
      <c r="E109" s="71"/>
      <c r="F109" s="72"/>
      <c r="G109" s="72"/>
      <c r="H109" s="72"/>
      <c r="I109" s="72"/>
      <c r="J109" s="72"/>
      <c r="K109" s="72"/>
    </row>
    <row r="110" spans="1:11" ht="13.5" thickBot="1">
      <c r="A110" s="57" t="s">
        <v>76</v>
      </c>
      <c r="B110" s="58" t="s">
        <v>108</v>
      </c>
      <c r="C110" s="58" t="s">
        <v>111</v>
      </c>
      <c r="D110" s="59" t="s">
        <v>79</v>
      </c>
      <c r="E110" s="59"/>
      <c r="F110" s="60"/>
      <c r="G110" s="60"/>
      <c r="H110" s="60"/>
      <c r="I110" s="60"/>
      <c r="J110" s="60"/>
      <c r="K110" s="61"/>
    </row>
    <row r="111" spans="1:11" ht="13.5" thickBot="1">
      <c r="A111" s="133" t="s">
        <v>105</v>
      </c>
      <c r="B111" s="133"/>
      <c r="C111" s="133"/>
      <c r="D111" s="90">
        <v>290</v>
      </c>
      <c r="E111" s="71"/>
      <c r="F111" s="91">
        <f>G111</f>
        <v>519400</v>
      </c>
      <c r="G111" s="91">
        <f>SUM(H111:K111)</f>
        <v>519400</v>
      </c>
      <c r="H111" s="91">
        <v>136000</v>
      </c>
      <c r="I111" s="91">
        <v>136000</v>
      </c>
      <c r="J111" s="91">
        <v>136000</v>
      </c>
      <c r="K111" s="91">
        <v>111400</v>
      </c>
    </row>
    <row r="112" spans="1:11" ht="13.5" thickBot="1">
      <c r="A112" s="122" t="s">
        <v>84</v>
      </c>
      <c r="B112" s="123"/>
      <c r="C112" s="123"/>
      <c r="D112" s="59"/>
      <c r="E112" s="59"/>
      <c r="F112" s="60">
        <f aca="true" t="shared" si="23" ref="F112:K112">F111</f>
        <v>519400</v>
      </c>
      <c r="G112" s="60">
        <f t="shared" si="23"/>
        <v>519400</v>
      </c>
      <c r="H112" s="60">
        <f t="shared" si="23"/>
        <v>136000</v>
      </c>
      <c r="I112" s="60">
        <f t="shared" si="23"/>
        <v>136000</v>
      </c>
      <c r="J112" s="60">
        <f t="shared" si="23"/>
        <v>136000</v>
      </c>
      <c r="K112" s="61">
        <f t="shared" si="23"/>
        <v>111400</v>
      </c>
    </row>
    <row r="113" spans="1:11" ht="13.5" thickBot="1">
      <c r="A113" s="57" t="s">
        <v>76</v>
      </c>
      <c r="B113" s="58" t="s">
        <v>108</v>
      </c>
      <c r="C113" s="58" t="s">
        <v>112</v>
      </c>
      <c r="D113" s="59" t="s">
        <v>79</v>
      </c>
      <c r="E113" s="59"/>
      <c r="F113" s="60"/>
      <c r="G113" s="60"/>
      <c r="H113" s="60"/>
      <c r="I113" s="60"/>
      <c r="J113" s="60"/>
      <c r="K113" s="61"/>
    </row>
    <row r="114" spans="1:11" ht="13.5" thickBot="1">
      <c r="A114" s="133" t="s">
        <v>105</v>
      </c>
      <c r="B114" s="133"/>
      <c r="C114" s="133"/>
      <c r="D114" s="90">
        <v>290</v>
      </c>
      <c r="E114" s="71"/>
      <c r="F114" s="91">
        <f>G114</f>
        <v>5300</v>
      </c>
      <c r="G114" s="91">
        <f>SUM(H114:K114)</f>
        <v>5300</v>
      </c>
      <c r="H114" s="91">
        <v>5300</v>
      </c>
      <c r="I114" s="91"/>
      <c r="J114" s="91"/>
      <c r="K114" s="91"/>
    </row>
    <row r="115" spans="1:11" ht="13.5" thickBot="1">
      <c r="A115" s="122" t="s">
        <v>84</v>
      </c>
      <c r="B115" s="123"/>
      <c r="C115" s="123"/>
      <c r="D115" s="59"/>
      <c r="E115" s="59"/>
      <c r="F115" s="60">
        <f aca="true" t="shared" si="24" ref="F115:K115">F114</f>
        <v>5300</v>
      </c>
      <c r="G115" s="60">
        <f t="shared" si="24"/>
        <v>5300</v>
      </c>
      <c r="H115" s="60">
        <f t="shared" si="24"/>
        <v>5300</v>
      </c>
      <c r="I115" s="60">
        <f t="shared" si="24"/>
        <v>0</v>
      </c>
      <c r="J115" s="60">
        <f t="shared" si="24"/>
        <v>0</v>
      </c>
      <c r="K115" s="61">
        <f t="shared" si="24"/>
        <v>0</v>
      </c>
    </row>
    <row r="116" spans="1:11" ht="13.5" thickBot="1">
      <c r="A116" s="57" t="s">
        <v>76</v>
      </c>
      <c r="B116" s="58" t="s">
        <v>108</v>
      </c>
      <c r="C116" s="58" t="s">
        <v>113</v>
      </c>
      <c r="D116" s="59" t="s">
        <v>79</v>
      </c>
      <c r="E116" s="59"/>
      <c r="F116" s="60"/>
      <c r="G116" s="60"/>
      <c r="H116" s="60"/>
      <c r="I116" s="60"/>
      <c r="J116" s="60"/>
      <c r="K116" s="61"/>
    </row>
    <row r="117" spans="1:11" ht="13.5" thickBot="1">
      <c r="A117" s="133" t="s">
        <v>105</v>
      </c>
      <c r="B117" s="133"/>
      <c r="C117" s="133"/>
      <c r="D117" s="90">
        <v>290</v>
      </c>
      <c r="E117" s="71"/>
      <c r="F117" s="91">
        <f>G117</f>
        <v>200</v>
      </c>
      <c r="G117" s="91">
        <f>SUM(H117:K117)</f>
        <v>200</v>
      </c>
      <c r="H117" s="91">
        <v>200</v>
      </c>
      <c r="I117" s="91"/>
      <c r="J117" s="91"/>
      <c r="K117" s="91"/>
    </row>
    <row r="118" spans="1:11" ht="13.5" thickBot="1">
      <c r="A118" s="122" t="s">
        <v>84</v>
      </c>
      <c r="B118" s="123"/>
      <c r="C118" s="123"/>
      <c r="D118" s="59"/>
      <c r="E118" s="59"/>
      <c r="F118" s="60">
        <f aca="true" t="shared" si="25" ref="F118:K118">F117</f>
        <v>200</v>
      </c>
      <c r="G118" s="60">
        <f t="shared" si="25"/>
        <v>200</v>
      </c>
      <c r="H118" s="60">
        <f t="shared" si="25"/>
        <v>200</v>
      </c>
      <c r="I118" s="60">
        <f t="shared" si="25"/>
        <v>0</v>
      </c>
      <c r="J118" s="60">
        <f t="shared" si="25"/>
        <v>0</v>
      </c>
      <c r="K118" s="61">
        <f t="shared" si="25"/>
        <v>0</v>
      </c>
    </row>
    <row r="119" spans="1:11" ht="27.75" customHeight="1" thickBot="1">
      <c r="A119" s="136" t="s">
        <v>114</v>
      </c>
      <c r="B119" s="136"/>
      <c r="C119" s="136"/>
      <c r="D119" s="71"/>
      <c r="E119" s="71"/>
      <c r="F119" s="72"/>
      <c r="G119" s="72"/>
      <c r="H119" s="72"/>
      <c r="I119" s="72"/>
      <c r="J119" s="72"/>
      <c r="K119" s="72"/>
    </row>
    <row r="120" spans="1:11" ht="13.5" thickBot="1">
      <c r="A120" s="57" t="s">
        <v>76</v>
      </c>
      <c r="B120" s="58" t="s">
        <v>115</v>
      </c>
      <c r="C120" s="58" t="s">
        <v>104</v>
      </c>
      <c r="D120" s="59" t="s">
        <v>79</v>
      </c>
      <c r="E120" s="59"/>
      <c r="F120" s="60"/>
      <c r="G120" s="60"/>
      <c r="H120" s="60"/>
      <c r="I120" s="60"/>
      <c r="J120" s="60"/>
      <c r="K120" s="61"/>
    </row>
    <row r="121" spans="1:11" ht="12.75">
      <c r="A121" s="132" t="s">
        <v>90</v>
      </c>
      <c r="B121" s="132"/>
      <c r="C121" s="132"/>
      <c r="D121" s="62">
        <v>220</v>
      </c>
      <c r="E121" s="63"/>
      <c r="F121" s="64">
        <f aca="true" t="shared" si="26" ref="F121:K121">SUM(F122:F127)</f>
        <v>143100</v>
      </c>
      <c r="G121" s="64">
        <f t="shared" si="26"/>
        <v>9600</v>
      </c>
      <c r="H121" s="64">
        <f t="shared" si="26"/>
        <v>9600</v>
      </c>
      <c r="I121" s="64">
        <f t="shared" si="26"/>
        <v>0</v>
      </c>
      <c r="J121" s="64">
        <f t="shared" si="26"/>
        <v>0</v>
      </c>
      <c r="K121" s="64">
        <f t="shared" si="26"/>
        <v>0</v>
      </c>
    </row>
    <row r="122" spans="1:11" ht="12.75">
      <c r="A122" s="125" t="s">
        <v>91</v>
      </c>
      <c r="B122" s="125"/>
      <c r="C122" s="125"/>
      <c r="D122" s="65">
        <v>221</v>
      </c>
      <c r="E122" s="66"/>
      <c r="F122" s="67"/>
      <c r="G122" s="67">
        <f>H122+I122+J122+K122</f>
        <v>0</v>
      </c>
      <c r="H122" s="67"/>
      <c r="I122" s="67"/>
      <c r="J122" s="67"/>
      <c r="K122" s="67"/>
    </row>
    <row r="123" spans="1:11" ht="12.75">
      <c r="A123" s="125" t="s">
        <v>92</v>
      </c>
      <c r="B123" s="125"/>
      <c r="C123" s="125"/>
      <c r="D123" s="65">
        <v>222</v>
      </c>
      <c r="E123" s="66"/>
      <c r="F123" s="67"/>
      <c r="G123" s="67">
        <f>H123+I123+J123+K123</f>
        <v>0</v>
      </c>
      <c r="H123" s="67"/>
      <c r="I123" s="67"/>
      <c r="J123" s="67"/>
      <c r="K123" s="67"/>
    </row>
    <row r="124" spans="1:11" ht="12.75">
      <c r="A124" s="125" t="s">
        <v>93</v>
      </c>
      <c r="B124" s="125"/>
      <c r="C124" s="125"/>
      <c r="D124" s="65">
        <v>223</v>
      </c>
      <c r="E124" s="66"/>
      <c r="F124" s="67"/>
      <c r="G124" s="67"/>
      <c r="H124" s="67"/>
      <c r="I124" s="67"/>
      <c r="J124" s="67"/>
      <c r="K124" s="67"/>
    </row>
    <row r="125" spans="1:11" ht="12.75">
      <c r="A125" s="125" t="s">
        <v>94</v>
      </c>
      <c r="B125" s="125"/>
      <c r="C125" s="125"/>
      <c r="D125" s="65">
        <v>224</v>
      </c>
      <c r="E125" s="66"/>
      <c r="F125" s="67"/>
      <c r="G125" s="67"/>
      <c r="H125" s="67"/>
      <c r="I125" s="67"/>
      <c r="J125" s="67"/>
      <c r="K125" s="67"/>
    </row>
    <row r="126" spans="1:11" ht="12.75">
      <c r="A126" s="125" t="s">
        <v>95</v>
      </c>
      <c r="B126" s="125"/>
      <c r="C126" s="125"/>
      <c r="D126" s="65">
        <v>225</v>
      </c>
      <c r="E126" s="66"/>
      <c r="F126" s="67">
        <v>96700</v>
      </c>
      <c r="G126" s="67">
        <f>H126+I126+J126+K126</f>
        <v>6000</v>
      </c>
      <c r="H126" s="67">
        <v>6000</v>
      </c>
      <c r="I126" s="67"/>
      <c r="J126" s="67"/>
      <c r="K126" s="67"/>
    </row>
    <row r="127" spans="1:11" ht="12.75">
      <c r="A127" s="125" t="s">
        <v>96</v>
      </c>
      <c r="B127" s="125"/>
      <c r="C127" s="125"/>
      <c r="D127" s="65">
        <v>226</v>
      </c>
      <c r="E127" s="66"/>
      <c r="F127" s="67">
        <v>46400</v>
      </c>
      <c r="G127" s="67">
        <f>H127+I127+J127+K127</f>
        <v>3600</v>
      </c>
      <c r="H127" s="67">
        <v>3600</v>
      </c>
      <c r="I127" s="67"/>
      <c r="J127" s="67"/>
      <c r="K127" s="67"/>
    </row>
    <row r="128" spans="1:11" ht="12.75">
      <c r="A128" s="139" t="s">
        <v>99</v>
      </c>
      <c r="B128" s="139"/>
      <c r="C128" s="139"/>
      <c r="D128" s="78">
        <v>300</v>
      </c>
      <c r="E128" s="79"/>
      <c r="F128" s="80">
        <f>F129+F131</f>
        <v>252000</v>
      </c>
      <c r="G128" s="80">
        <f>SUM(H128:K128)</f>
        <v>1000</v>
      </c>
      <c r="H128" s="80">
        <f>H129+H131</f>
        <v>1000</v>
      </c>
      <c r="I128" s="80">
        <f>I129+I131</f>
        <v>0</v>
      </c>
      <c r="J128" s="80">
        <f>J129+J131</f>
        <v>0</v>
      </c>
      <c r="K128" s="80">
        <f>K129+K131</f>
        <v>0</v>
      </c>
    </row>
    <row r="129" spans="1:11" ht="12.75">
      <c r="A129" s="125" t="s">
        <v>100</v>
      </c>
      <c r="B129" s="125"/>
      <c r="C129" s="125"/>
      <c r="D129" s="65">
        <v>310</v>
      </c>
      <c r="E129" s="66"/>
      <c r="F129" s="67">
        <v>52000</v>
      </c>
      <c r="G129" s="67">
        <f>SUM(H129:K129)</f>
        <v>500</v>
      </c>
      <c r="H129" s="67">
        <v>500</v>
      </c>
      <c r="I129" s="67"/>
      <c r="J129" s="67"/>
      <c r="K129" s="67"/>
    </row>
    <row r="130" spans="1:11" ht="12.75">
      <c r="A130" s="125" t="s">
        <v>101</v>
      </c>
      <c r="B130" s="125"/>
      <c r="C130" s="125"/>
      <c r="D130" s="65">
        <v>320</v>
      </c>
      <c r="E130" s="66"/>
      <c r="F130" s="67"/>
      <c r="G130" s="67"/>
      <c r="H130" s="67"/>
      <c r="I130" s="67"/>
      <c r="J130" s="67"/>
      <c r="K130" s="67"/>
    </row>
    <row r="131" spans="1:11" ht="12.75">
      <c r="A131" s="125" t="s">
        <v>102</v>
      </c>
      <c r="B131" s="125"/>
      <c r="C131" s="125"/>
      <c r="D131" s="65">
        <v>340</v>
      </c>
      <c r="E131" s="66"/>
      <c r="F131" s="67">
        <f>F133</f>
        <v>200000</v>
      </c>
      <c r="G131" s="67">
        <f>SUM(H131:K131)</f>
        <v>500</v>
      </c>
      <c r="H131" s="67">
        <v>500</v>
      </c>
      <c r="I131" s="67"/>
      <c r="J131" s="67"/>
      <c r="K131" s="67"/>
    </row>
    <row r="132" spans="1:11" ht="12.75">
      <c r="A132" s="137" t="s">
        <v>109</v>
      </c>
      <c r="B132" s="137"/>
      <c r="C132" s="137"/>
      <c r="D132" s="65"/>
      <c r="E132" s="66"/>
      <c r="F132" s="67"/>
      <c r="G132" s="67"/>
      <c r="H132" s="67"/>
      <c r="I132" s="67"/>
      <c r="J132" s="67"/>
      <c r="K132" s="67"/>
    </row>
    <row r="133" spans="1:11" ht="13.5" thickBot="1">
      <c r="A133" s="138" t="s">
        <v>103</v>
      </c>
      <c r="B133" s="138"/>
      <c r="C133" s="138"/>
      <c r="D133" s="82">
        <v>340</v>
      </c>
      <c r="E133" s="82">
        <v>345</v>
      </c>
      <c r="F133" s="83">
        <v>200000</v>
      </c>
      <c r="G133" s="83">
        <f>SUM(H133:K133)</f>
        <v>500</v>
      </c>
      <c r="H133" s="83">
        <f>H131</f>
        <v>500</v>
      </c>
      <c r="I133" s="83">
        <f>I131</f>
        <v>0</v>
      </c>
      <c r="J133" s="83">
        <f>J131</f>
        <v>0</v>
      </c>
      <c r="K133" s="83">
        <f>K131</f>
        <v>0</v>
      </c>
    </row>
    <row r="134" spans="1:11" ht="13.5" thickBot="1">
      <c r="A134" s="122" t="s">
        <v>84</v>
      </c>
      <c r="B134" s="123"/>
      <c r="C134" s="123"/>
      <c r="D134" s="59"/>
      <c r="E134" s="59"/>
      <c r="F134" s="60">
        <f aca="true" t="shared" si="27" ref="F134:K134">F128+F121</f>
        <v>395100</v>
      </c>
      <c r="G134" s="60">
        <f t="shared" si="27"/>
        <v>10600</v>
      </c>
      <c r="H134" s="60">
        <f t="shared" si="27"/>
        <v>10600</v>
      </c>
      <c r="I134" s="60">
        <f t="shared" si="27"/>
        <v>0</v>
      </c>
      <c r="J134" s="60">
        <f t="shared" si="27"/>
        <v>0</v>
      </c>
      <c r="K134" s="61">
        <f t="shared" si="27"/>
        <v>0</v>
      </c>
    </row>
    <row r="135" spans="1:11" ht="27" customHeight="1" thickBot="1">
      <c r="A135" s="136" t="s">
        <v>116</v>
      </c>
      <c r="B135" s="136"/>
      <c r="C135" s="136"/>
      <c r="D135" s="71"/>
      <c r="E135" s="71"/>
      <c r="F135" s="72"/>
      <c r="G135" s="72"/>
      <c r="H135" s="72"/>
      <c r="I135" s="72"/>
      <c r="J135" s="72"/>
      <c r="K135" s="72"/>
    </row>
    <row r="136" spans="1:11" ht="13.5" thickBot="1">
      <c r="A136" s="57" t="s">
        <v>76</v>
      </c>
      <c r="B136" s="58" t="s">
        <v>117</v>
      </c>
      <c r="C136" s="58" t="s">
        <v>104</v>
      </c>
      <c r="D136" s="59" t="s">
        <v>79</v>
      </c>
      <c r="E136" s="59"/>
      <c r="F136" s="60"/>
      <c r="G136" s="60"/>
      <c r="H136" s="60"/>
      <c r="I136" s="60"/>
      <c r="J136" s="60"/>
      <c r="K136" s="61"/>
    </row>
    <row r="137" spans="1:11" ht="12.75">
      <c r="A137" s="132" t="s">
        <v>90</v>
      </c>
      <c r="B137" s="132"/>
      <c r="C137" s="132"/>
      <c r="D137" s="62">
        <v>220</v>
      </c>
      <c r="E137" s="63"/>
      <c r="F137" s="64">
        <f>F138+F139+F140+F141+F142+F143</f>
        <v>4000</v>
      </c>
      <c r="G137" s="92">
        <f>SUM(H137:K137)</f>
        <v>4000</v>
      </c>
      <c r="H137" s="64">
        <f>SUM(H138:H143)</f>
        <v>4000</v>
      </c>
      <c r="I137" s="64">
        <f>SUM(I138:I143)</f>
        <v>0</v>
      </c>
      <c r="J137" s="64">
        <f>SUM(J138:J143)</f>
        <v>0</v>
      </c>
      <c r="K137" s="64">
        <f>SUM(K138:K143)</f>
        <v>0</v>
      </c>
    </row>
    <row r="138" spans="1:11" ht="12.75">
      <c r="A138" s="125" t="s">
        <v>91</v>
      </c>
      <c r="B138" s="125"/>
      <c r="C138" s="125"/>
      <c r="D138" s="65">
        <v>221</v>
      </c>
      <c r="E138" s="66"/>
      <c r="F138" s="67"/>
      <c r="G138" s="67">
        <f>SUM(H138:K138)</f>
        <v>0</v>
      </c>
      <c r="H138" s="67"/>
      <c r="I138" s="67"/>
      <c r="J138" s="67"/>
      <c r="K138" s="67"/>
    </row>
    <row r="139" spans="1:11" ht="12.75">
      <c r="A139" s="125" t="s">
        <v>92</v>
      </c>
      <c r="B139" s="125"/>
      <c r="C139" s="125"/>
      <c r="D139" s="65">
        <v>222</v>
      </c>
      <c r="E139" s="66"/>
      <c r="F139" s="67"/>
      <c r="G139" s="67"/>
      <c r="H139" s="67"/>
      <c r="I139" s="67"/>
      <c r="J139" s="67"/>
      <c r="K139" s="67"/>
    </row>
    <row r="140" spans="1:11" ht="12.75">
      <c r="A140" s="125" t="s">
        <v>93</v>
      </c>
      <c r="B140" s="125"/>
      <c r="C140" s="125"/>
      <c r="D140" s="65">
        <v>223</v>
      </c>
      <c r="E140" s="66"/>
      <c r="F140" s="67"/>
      <c r="G140" s="67"/>
      <c r="H140" s="67"/>
      <c r="I140" s="67"/>
      <c r="J140" s="67"/>
      <c r="K140" s="67"/>
    </row>
    <row r="141" spans="1:11" ht="12.75">
      <c r="A141" s="125" t="s">
        <v>94</v>
      </c>
      <c r="B141" s="125"/>
      <c r="C141" s="125"/>
      <c r="D141" s="65">
        <v>224</v>
      </c>
      <c r="E141" s="66"/>
      <c r="F141" s="67"/>
      <c r="G141" s="67"/>
      <c r="H141" s="67"/>
      <c r="I141" s="67"/>
      <c r="J141" s="67"/>
      <c r="K141" s="67"/>
    </row>
    <row r="142" spans="1:11" ht="12.75">
      <c r="A142" s="125" t="s">
        <v>95</v>
      </c>
      <c r="B142" s="125"/>
      <c r="C142" s="125"/>
      <c r="D142" s="65">
        <v>225</v>
      </c>
      <c r="E142" s="66"/>
      <c r="F142" s="67"/>
      <c r="G142" s="67"/>
      <c r="H142" s="67"/>
      <c r="I142" s="67"/>
      <c r="J142" s="67"/>
      <c r="K142" s="67"/>
    </row>
    <row r="143" spans="1:11" ht="13.5" thickBot="1">
      <c r="A143" s="126" t="s">
        <v>96</v>
      </c>
      <c r="B143" s="126"/>
      <c r="C143" s="126"/>
      <c r="D143" s="68">
        <v>226</v>
      </c>
      <c r="E143" s="69"/>
      <c r="F143" s="70">
        <f>G143</f>
        <v>4000</v>
      </c>
      <c r="G143" s="70">
        <f>SUM(H143:K143)</f>
        <v>4000</v>
      </c>
      <c r="H143" s="70">
        <v>4000</v>
      </c>
      <c r="I143" s="70"/>
      <c r="J143" s="70"/>
      <c r="K143" s="70"/>
    </row>
    <row r="144" spans="1:12" ht="13.5" thickBot="1">
      <c r="A144" s="122" t="s">
        <v>84</v>
      </c>
      <c r="B144" s="123"/>
      <c r="C144" s="123"/>
      <c r="D144" s="59"/>
      <c r="E144" s="59"/>
      <c r="F144" s="60">
        <f aca="true" t="shared" si="28" ref="F144:L144">F137</f>
        <v>4000</v>
      </c>
      <c r="G144" s="60">
        <f t="shared" si="28"/>
        <v>4000</v>
      </c>
      <c r="H144" s="60">
        <f t="shared" si="28"/>
        <v>4000</v>
      </c>
      <c r="I144" s="60">
        <f t="shared" si="28"/>
        <v>0</v>
      </c>
      <c r="J144" s="60">
        <f t="shared" si="28"/>
        <v>0</v>
      </c>
      <c r="K144" s="61">
        <f t="shared" si="28"/>
        <v>0</v>
      </c>
      <c r="L144" s="93">
        <f t="shared" si="28"/>
        <v>0</v>
      </c>
    </row>
    <row r="145" spans="1:12" ht="25.5" customHeight="1" thickBot="1">
      <c r="A145" s="136" t="s">
        <v>118</v>
      </c>
      <c r="B145" s="136"/>
      <c r="C145" s="136"/>
      <c r="D145" s="71"/>
      <c r="E145" s="71"/>
      <c r="F145" s="72"/>
      <c r="G145" s="72"/>
      <c r="H145" s="72"/>
      <c r="I145" s="72"/>
      <c r="J145" s="72"/>
      <c r="K145" s="72"/>
      <c r="L145" s="94"/>
    </row>
    <row r="146" spans="1:12" ht="13.5" thickBot="1">
      <c r="A146" s="57" t="s">
        <v>76</v>
      </c>
      <c r="B146" s="58" t="s">
        <v>119</v>
      </c>
      <c r="C146" s="58" t="s">
        <v>104</v>
      </c>
      <c r="D146" s="59" t="s">
        <v>79</v>
      </c>
      <c r="E146" s="59"/>
      <c r="F146" s="60"/>
      <c r="G146" s="60"/>
      <c r="H146" s="60"/>
      <c r="I146" s="60"/>
      <c r="J146" s="60"/>
      <c r="K146" s="61"/>
      <c r="L146" s="94"/>
    </row>
    <row r="147" spans="1:12" ht="12.75">
      <c r="A147" s="132" t="s">
        <v>90</v>
      </c>
      <c r="B147" s="132"/>
      <c r="C147" s="132"/>
      <c r="D147" s="62">
        <v>220</v>
      </c>
      <c r="E147" s="63"/>
      <c r="F147" s="64">
        <f>F148+F149+F150+F151+F152+F153</f>
        <v>438600</v>
      </c>
      <c r="G147" s="92">
        <f>SUM(H147:K147)</f>
        <v>438600</v>
      </c>
      <c r="H147" s="64">
        <f>SUM(H148:H153)</f>
        <v>87700</v>
      </c>
      <c r="I147" s="64">
        <f>SUM(I148:I153)</f>
        <v>109600</v>
      </c>
      <c r="J147" s="64">
        <f>SUM(J148:J153)</f>
        <v>43800</v>
      </c>
      <c r="K147" s="64">
        <f>SUM(K148:K153)</f>
        <v>197500</v>
      </c>
      <c r="L147" s="94"/>
    </row>
    <row r="148" spans="1:12" ht="12.75">
      <c r="A148" s="125" t="s">
        <v>91</v>
      </c>
      <c r="B148" s="125"/>
      <c r="C148" s="125"/>
      <c r="D148" s="65">
        <v>221</v>
      </c>
      <c r="E148" s="66"/>
      <c r="F148" s="67"/>
      <c r="G148" s="67">
        <f>SUM(H148:K148)</f>
        <v>0</v>
      </c>
      <c r="H148" s="67"/>
      <c r="I148" s="67"/>
      <c r="J148" s="67"/>
      <c r="K148" s="67"/>
      <c r="L148" s="94"/>
    </row>
    <row r="149" spans="1:12" ht="12.75">
      <c r="A149" s="125" t="s">
        <v>92</v>
      </c>
      <c r="B149" s="125"/>
      <c r="C149" s="125"/>
      <c r="D149" s="65">
        <v>222</v>
      </c>
      <c r="E149" s="66"/>
      <c r="F149" s="67"/>
      <c r="G149" s="67"/>
      <c r="H149" s="67"/>
      <c r="I149" s="67"/>
      <c r="J149" s="67"/>
      <c r="K149" s="67"/>
      <c r="L149" s="94"/>
    </row>
    <row r="150" spans="1:12" ht="12.75">
      <c r="A150" s="125" t="s">
        <v>93</v>
      </c>
      <c r="B150" s="125"/>
      <c r="C150" s="125"/>
      <c r="D150" s="65">
        <v>223</v>
      </c>
      <c r="E150" s="66"/>
      <c r="F150" s="67"/>
      <c r="G150" s="67"/>
      <c r="H150" s="67"/>
      <c r="I150" s="67"/>
      <c r="J150" s="67"/>
      <c r="K150" s="67"/>
      <c r="L150" s="94"/>
    </row>
    <row r="151" spans="1:12" ht="12.75">
      <c r="A151" s="125" t="s">
        <v>94</v>
      </c>
      <c r="B151" s="125"/>
      <c r="C151" s="125"/>
      <c r="D151" s="65">
        <v>224</v>
      </c>
      <c r="E151" s="66"/>
      <c r="F151" s="67"/>
      <c r="G151" s="67"/>
      <c r="H151" s="67"/>
      <c r="I151" s="67"/>
      <c r="J151" s="67"/>
      <c r="K151" s="67"/>
      <c r="L151" s="94"/>
    </row>
    <row r="152" spans="1:12" ht="12.75">
      <c r="A152" s="125" t="s">
        <v>95</v>
      </c>
      <c r="B152" s="125"/>
      <c r="C152" s="125"/>
      <c r="D152" s="65">
        <v>225</v>
      </c>
      <c r="E152" s="66"/>
      <c r="F152" s="67"/>
      <c r="G152" s="67"/>
      <c r="H152" s="67"/>
      <c r="I152" s="67"/>
      <c r="J152" s="67"/>
      <c r="K152" s="67"/>
      <c r="L152" s="94"/>
    </row>
    <row r="153" spans="1:12" ht="13.5" thickBot="1">
      <c r="A153" s="126" t="s">
        <v>96</v>
      </c>
      <c r="B153" s="126"/>
      <c r="C153" s="126"/>
      <c r="D153" s="68">
        <v>226</v>
      </c>
      <c r="E153" s="69"/>
      <c r="F153" s="70">
        <f>G153</f>
        <v>438600</v>
      </c>
      <c r="G153" s="70">
        <f>SUM(H153:K153)</f>
        <v>438600</v>
      </c>
      <c r="H153" s="70">
        <v>87700</v>
      </c>
      <c r="I153" s="70">
        <v>109600</v>
      </c>
      <c r="J153" s="70">
        <v>43800</v>
      </c>
      <c r="K153" s="70">
        <v>197500</v>
      </c>
      <c r="L153" s="94"/>
    </row>
    <row r="154" spans="1:12" ht="13.5" thickBot="1">
      <c r="A154" s="122" t="s">
        <v>84</v>
      </c>
      <c r="B154" s="123"/>
      <c r="C154" s="123"/>
      <c r="D154" s="59"/>
      <c r="E154" s="59"/>
      <c r="F154" s="60">
        <f aca="true" t="shared" si="29" ref="F154:K154">F147</f>
        <v>438600</v>
      </c>
      <c r="G154" s="60">
        <f t="shared" si="29"/>
        <v>438600</v>
      </c>
      <c r="H154" s="60">
        <f t="shared" si="29"/>
        <v>87700</v>
      </c>
      <c r="I154" s="60">
        <f t="shared" si="29"/>
        <v>109600</v>
      </c>
      <c r="J154" s="60">
        <f t="shared" si="29"/>
        <v>43800</v>
      </c>
      <c r="K154" s="61">
        <f t="shared" si="29"/>
        <v>197500</v>
      </c>
      <c r="L154" s="94"/>
    </row>
    <row r="155" spans="1:12" ht="26.25" customHeight="1" thickBot="1">
      <c r="A155" s="136" t="s">
        <v>118</v>
      </c>
      <c r="B155" s="136"/>
      <c r="C155" s="136"/>
      <c r="D155" s="71"/>
      <c r="E155" s="71"/>
      <c r="F155" s="72"/>
      <c r="G155" s="72"/>
      <c r="H155" s="72"/>
      <c r="I155" s="72"/>
      <c r="J155" s="72"/>
      <c r="K155" s="72"/>
      <c r="L155" s="94"/>
    </row>
    <row r="156" spans="1:11" ht="13.5" thickBot="1">
      <c r="A156" s="57" t="s">
        <v>76</v>
      </c>
      <c r="B156" s="58" t="s">
        <v>120</v>
      </c>
      <c r="C156" s="58" t="s">
        <v>104</v>
      </c>
      <c r="D156" s="59" t="s">
        <v>79</v>
      </c>
      <c r="E156" s="59"/>
      <c r="F156" s="60"/>
      <c r="G156" s="60"/>
      <c r="H156" s="60"/>
      <c r="I156" s="60"/>
      <c r="J156" s="60"/>
      <c r="K156" s="61"/>
    </row>
    <row r="157" spans="1:11" ht="12.75">
      <c r="A157" s="132" t="s">
        <v>90</v>
      </c>
      <c r="B157" s="132"/>
      <c r="C157" s="132"/>
      <c r="D157" s="62">
        <v>220</v>
      </c>
      <c r="E157" s="63"/>
      <c r="F157" s="64">
        <f>F158+F159+F160+F161+F162+F163</f>
        <v>438600</v>
      </c>
      <c r="G157" s="92">
        <f>SUM(H157:K157)</f>
        <v>438600</v>
      </c>
      <c r="H157" s="64">
        <f>SUM(H158:H163)</f>
        <v>87700</v>
      </c>
      <c r="I157" s="64">
        <f>SUM(I158:I163)</f>
        <v>109600</v>
      </c>
      <c r="J157" s="64">
        <f>SUM(J158:J163)</f>
        <v>43800</v>
      </c>
      <c r="K157" s="64">
        <f>SUM(K158:K163)</f>
        <v>197500</v>
      </c>
    </row>
    <row r="158" spans="1:11" ht="12.75">
      <c r="A158" s="125" t="s">
        <v>91</v>
      </c>
      <c r="B158" s="125"/>
      <c r="C158" s="125"/>
      <c r="D158" s="65">
        <v>221</v>
      </c>
      <c r="E158" s="66"/>
      <c r="F158" s="67"/>
      <c r="G158" s="67">
        <f>SUM(H158:K158)</f>
        <v>0</v>
      </c>
      <c r="H158" s="67"/>
      <c r="I158" s="67"/>
      <c r="J158" s="67"/>
      <c r="K158" s="67"/>
    </row>
    <row r="159" spans="1:11" ht="12.75">
      <c r="A159" s="125" t="s">
        <v>92</v>
      </c>
      <c r="B159" s="125"/>
      <c r="C159" s="125"/>
      <c r="D159" s="65">
        <v>222</v>
      </c>
      <c r="E159" s="66"/>
      <c r="F159" s="67"/>
      <c r="G159" s="67"/>
      <c r="H159" s="67"/>
      <c r="I159" s="67"/>
      <c r="J159" s="67"/>
      <c r="K159" s="67"/>
    </row>
    <row r="160" spans="1:11" ht="12.75">
      <c r="A160" s="125" t="s">
        <v>93</v>
      </c>
      <c r="B160" s="125"/>
      <c r="C160" s="125"/>
      <c r="D160" s="65">
        <v>223</v>
      </c>
      <c r="E160" s="66"/>
      <c r="F160" s="67"/>
      <c r="G160" s="67"/>
      <c r="H160" s="67"/>
      <c r="I160" s="67"/>
      <c r="J160" s="67"/>
      <c r="K160" s="67"/>
    </row>
    <row r="161" spans="1:11" ht="12.75">
      <c r="A161" s="125" t="s">
        <v>94</v>
      </c>
      <c r="B161" s="125"/>
      <c r="C161" s="125"/>
      <c r="D161" s="65">
        <v>224</v>
      </c>
      <c r="E161" s="66"/>
      <c r="F161" s="67"/>
      <c r="G161" s="67"/>
      <c r="H161" s="67"/>
      <c r="I161" s="67"/>
      <c r="J161" s="67"/>
      <c r="K161" s="67"/>
    </row>
    <row r="162" spans="1:11" ht="12.75">
      <c r="A162" s="125" t="s">
        <v>95</v>
      </c>
      <c r="B162" s="125"/>
      <c r="C162" s="125"/>
      <c r="D162" s="65">
        <v>225</v>
      </c>
      <c r="E162" s="66"/>
      <c r="F162" s="67"/>
      <c r="G162" s="67"/>
      <c r="H162" s="67"/>
      <c r="I162" s="67"/>
      <c r="J162" s="67"/>
      <c r="K162" s="67"/>
    </row>
    <row r="163" spans="1:11" ht="13.5" thickBot="1">
      <c r="A163" s="126" t="s">
        <v>96</v>
      </c>
      <c r="B163" s="126"/>
      <c r="C163" s="126"/>
      <c r="D163" s="68">
        <v>226</v>
      </c>
      <c r="E163" s="69"/>
      <c r="F163" s="70">
        <f>G163</f>
        <v>438600</v>
      </c>
      <c r="G163" s="70">
        <f>SUM(H163:K163)</f>
        <v>438600</v>
      </c>
      <c r="H163" s="70">
        <f>H153</f>
        <v>87700</v>
      </c>
      <c r="I163" s="70">
        <f>I153</f>
        <v>109600</v>
      </c>
      <c r="J163" s="70">
        <f>J153</f>
        <v>43800</v>
      </c>
      <c r="K163" s="70">
        <f>K153</f>
        <v>197500</v>
      </c>
    </row>
    <row r="164" spans="1:11" ht="13.5" thickBot="1">
      <c r="A164" s="122" t="s">
        <v>84</v>
      </c>
      <c r="B164" s="123"/>
      <c r="C164" s="123"/>
      <c r="D164" s="59"/>
      <c r="E164" s="59"/>
      <c r="F164" s="60">
        <f aca="true" t="shared" si="30" ref="F164:K164">F157</f>
        <v>438600</v>
      </c>
      <c r="G164" s="60">
        <f t="shared" si="30"/>
        <v>438600</v>
      </c>
      <c r="H164" s="60">
        <f t="shared" si="30"/>
        <v>87700</v>
      </c>
      <c r="I164" s="60">
        <f t="shared" si="30"/>
        <v>109600</v>
      </c>
      <c r="J164" s="60">
        <f t="shared" si="30"/>
        <v>43800</v>
      </c>
      <c r="K164" s="61">
        <f t="shared" si="30"/>
        <v>197500</v>
      </c>
    </row>
    <row r="165" spans="1:11" ht="13.5" thickBot="1">
      <c r="A165" s="136" t="s">
        <v>121</v>
      </c>
      <c r="B165" s="136"/>
      <c r="C165" s="136"/>
      <c r="D165" s="71"/>
      <c r="E165" s="71"/>
      <c r="F165" s="72"/>
      <c r="G165" s="72"/>
      <c r="H165" s="72"/>
      <c r="I165" s="72"/>
      <c r="J165" s="72"/>
      <c r="K165" s="72"/>
    </row>
    <row r="166" spans="1:11" ht="13.5" thickBot="1">
      <c r="A166" s="57" t="s">
        <v>76</v>
      </c>
      <c r="B166" s="58" t="s">
        <v>122</v>
      </c>
      <c r="C166" s="58" t="s">
        <v>123</v>
      </c>
      <c r="D166" s="59" t="s">
        <v>79</v>
      </c>
      <c r="E166" s="59"/>
      <c r="F166" s="60"/>
      <c r="G166" s="60"/>
      <c r="H166" s="60"/>
      <c r="I166" s="60"/>
      <c r="J166" s="60"/>
      <c r="K166" s="61"/>
    </row>
    <row r="167" spans="1:11" ht="12.75" customHeight="1" thickBot="1">
      <c r="A167" s="133" t="s">
        <v>105</v>
      </c>
      <c r="B167" s="133"/>
      <c r="C167" s="133"/>
      <c r="D167" s="90">
        <v>290</v>
      </c>
      <c r="E167" s="71"/>
      <c r="F167" s="72"/>
      <c r="G167" s="95">
        <f>SUM(H167:K167)</f>
        <v>0</v>
      </c>
      <c r="H167" s="91"/>
      <c r="I167" s="72"/>
      <c r="J167" s="72"/>
      <c r="K167" s="72"/>
    </row>
    <row r="168" spans="1:11" s="99" customFormat="1" ht="13.5" thickBot="1">
      <c r="A168" s="134" t="s">
        <v>84</v>
      </c>
      <c r="B168" s="135"/>
      <c r="C168" s="135"/>
      <c r="D168" s="75"/>
      <c r="E168" s="96"/>
      <c r="F168" s="97"/>
      <c r="G168" s="97">
        <f>G167</f>
        <v>0</v>
      </c>
      <c r="H168" s="97">
        <f>H167</f>
        <v>0</v>
      </c>
      <c r="I168" s="97"/>
      <c r="J168" s="97"/>
      <c r="K168" s="98"/>
    </row>
    <row r="169" spans="1:11" s="99" customFormat="1" ht="39.75" customHeight="1" thickBot="1">
      <c r="A169" s="129" t="s">
        <v>124</v>
      </c>
      <c r="B169" s="130"/>
      <c r="C169" s="131"/>
      <c r="D169" s="100"/>
      <c r="E169" s="101"/>
      <c r="F169" s="102"/>
      <c r="G169" s="102"/>
      <c r="H169" s="102"/>
      <c r="I169" s="102"/>
      <c r="J169" s="102"/>
      <c r="K169" s="102"/>
    </row>
    <row r="170" spans="1:11" s="99" customFormat="1" ht="13.5" thickBot="1">
      <c r="A170" s="57" t="s">
        <v>125</v>
      </c>
      <c r="B170" s="58" t="s">
        <v>126</v>
      </c>
      <c r="C170" s="58" t="s">
        <v>104</v>
      </c>
      <c r="D170" s="75"/>
      <c r="E170" s="96"/>
      <c r="F170" s="97"/>
      <c r="G170" s="97"/>
      <c r="H170" s="97"/>
      <c r="I170" s="97"/>
      <c r="J170" s="97"/>
      <c r="K170" s="98"/>
    </row>
    <row r="171" spans="1:11" s="99" customFormat="1" ht="12.75">
      <c r="A171" s="132" t="s">
        <v>90</v>
      </c>
      <c r="B171" s="132"/>
      <c r="C171" s="132"/>
      <c r="D171" s="62">
        <v>220</v>
      </c>
      <c r="E171" s="63"/>
      <c r="F171" s="64">
        <f>F172+F173+F174+F175+F176+F177</f>
        <v>70500</v>
      </c>
      <c r="G171" s="92">
        <f>SUM(H171:K171)</f>
        <v>70500</v>
      </c>
      <c r="H171" s="92">
        <f>SUM(H172:H177)</f>
        <v>26500</v>
      </c>
      <c r="I171" s="92">
        <f>SUM(I172:I177)</f>
        <v>26500</v>
      </c>
      <c r="J171" s="92">
        <f>SUM(J172:J177)</f>
        <v>0</v>
      </c>
      <c r="K171" s="92">
        <f>SUM(K172:K177)</f>
        <v>17500</v>
      </c>
    </row>
    <row r="172" spans="1:11" s="99" customFormat="1" ht="12.75">
      <c r="A172" s="125" t="s">
        <v>91</v>
      </c>
      <c r="B172" s="125"/>
      <c r="C172" s="125"/>
      <c r="D172" s="65">
        <v>221</v>
      </c>
      <c r="E172" s="66"/>
      <c r="F172" s="67"/>
      <c r="G172" s="103"/>
      <c r="H172" s="103"/>
      <c r="I172" s="103"/>
      <c r="J172" s="103"/>
      <c r="K172" s="103"/>
    </row>
    <row r="173" spans="1:11" s="99" customFormat="1" ht="12.75">
      <c r="A173" s="125" t="s">
        <v>92</v>
      </c>
      <c r="B173" s="125"/>
      <c r="C173" s="125"/>
      <c r="D173" s="65">
        <v>222</v>
      </c>
      <c r="E173" s="66"/>
      <c r="F173" s="67"/>
      <c r="G173" s="103"/>
      <c r="H173" s="103"/>
      <c r="I173" s="103"/>
      <c r="J173" s="103"/>
      <c r="K173" s="103"/>
    </row>
    <row r="174" spans="1:11" s="99" customFormat="1" ht="12.75">
      <c r="A174" s="125" t="s">
        <v>93</v>
      </c>
      <c r="B174" s="125"/>
      <c r="C174" s="125"/>
      <c r="D174" s="65">
        <v>223</v>
      </c>
      <c r="E174" s="66"/>
      <c r="F174" s="67"/>
      <c r="G174" s="103"/>
      <c r="H174" s="103"/>
      <c r="I174" s="103"/>
      <c r="J174" s="103"/>
      <c r="K174" s="103"/>
    </row>
    <row r="175" spans="1:11" s="99" customFormat="1" ht="12.75">
      <c r="A175" s="125" t="s">
        <v>94</v>
      </c>
      <c r="B175" s="125"/>
      <c r="C175" s="125"/>
      <c r="D175" s="65">
        <v>224</v>
      </c>
      <c r="E175" s="66"/>
      <c r="F175" s="67"/>
      <c r="G175" s="103"/>
      <c r="H175" s="103"/>
      <c r="I175" s="103"/>
      <c r="J175" s="103"/>
      <c r="K175" s="103"/>
    </row>
    <row r="176" spans="1:11" s="99" customFormat="1" ht="12.75">
      <c r="A176" s="125" t="s">
        <v>95</v>
      </c>
      <c r="B176" s="125"/>
      <c r="C176" s="125"/>
      <c r="D176" s="65">
        <v>225</v>
      </c>
      <c r="E176" s="66"/>
      <c r="F176" s="67"/>
      <c r="G176" s="103"/>
      <c r="H176" s="103"/>
      <c r="I176" s="103"/>
      <c r="J176" s="103"/>
      <c r="K176" s="103"/>
    </row>
    <row r="177" spans="1:11" s="99" customFormat="1" ht="13.5" thickBot="1">
      <c r="A177" s="126" t="s">
        <v>96</v>
      </c>
      <c r="B177" s="126"/>
      <c r="C177" s="126"/>
      <c r="D177" s="68">
        <v>226</v>
      </c>
      <c r="E177" s="69"/>
      <c r="F177" s="70">
        <f>G177</f>
        <v>70500</v>
      </c>
      <c r="G177" s="104">
        <f>SUM(H177:K177)</f>
        <v>70500</v>
      </c>
      <c r="H177" s="104">
        <v>26500</v>
      </c>
      <c r="I177" s="104">
        <v>26500</v>
      </c>
      <c r="J177" s="104"/>
      <c r="K177" s="104">
        <v>17500</v>
      </c>
    </row>
    <row r="178" spans="1:11" s="99" customFormat="1" ht="13.5" thickBot="1">
      <c r="A178" s="122" t="s">
        <v>84</v>
      </c>
      <c r="B178" s="123"/>
      <c r="C178" s="123"/>
      <c r="D178" s="59"/>
      <c r="E178" s="59"/>
      <c r="F178" s="60">
        <f aca="true" t="shared" si="31" ref="F178:K178">F171</f>
        <v>70500</v>
      </c>
      <c r="G178" s="97">
        <f t="shared" si="31"/>
        <v>70500</v>
      </c>
      <c r="H178" s="97">
        <f t="shared" si="31"/>
        <v>26500</v>
      </c>
      <c r="I178" s="97">
        <f t="shared" si="31"/>
        <v>26500</v>
      </c>
      <c r="J178" s="97">
        <f t="shared" si="31"/>
        <v>0</v>
      </c>
      <c r="K178" s="98">
        <f t="shared" si="31"/>
        <v>17500</v>
      </c>
    </row>
    <row r="179" spans="1:11" s="99" customFormat="1" ht="26.25" customHeight="1" thickBot="1">
      <c r="A179" s="129" t="s">
        <v>127</v>
      </c>
      <c r="B179" s="130"/>
      <c r="C179" s="131"/>
      <c r="D179" s="100"/>
      <c r="E179" s="101"/>
      <c r="F179" s="102"/>
      <c r="G179" s="102"/>
      <c r="H179" s="102"/>
      <c r="I179" s="102"/>
      <c r="J179" s="102"/>
      <c r="K179" s="102"/>
    </row>
    <row r="180" spans="1:11" s="99" customFormat="1" ht="13.5" thickBot="1">
      <c r="A180" s="57" t="s">
        <v>128</v>
      </c>
      <c r="B180" s="58" t="s">
        <v>129</v>
      </c>
      <c r="C180" s="58" t="s">
        <v>104</v>
      </c>
      <c r="D180" s="75"/>
      <c r="E180" s="96"/>
      <c r="F180" s="97"/>
      <c r="G180" s="97"/>
      <c r="H180" s="97"/>
      <c r="I180" s="97"/>
      <c r="J180" s="97"/>
      <c r="K180" s="98"/>
    </row>
    <row r="181" spans="1:11" s="99" customFormat="1" ht="12.75">
      <c r="A181" s="132" t="s">
        <v>90</v>
      </c>
      <c r="B181" s="132"/>
      <c r="C181" s="132"/>
      <c r="D181" s="62">
        <v>220</v>
      </c>
      <c r="E181" s="63"/>
      <c r="F181" s="64">
        <f>F182+F183+F184+F185+F186+F187</f>
        <v>330000</v>
      </c>
      <c r="G181" s="92">
        <f>SUM(H181:K181)</f>
        <v>330000</v>
      </c>
      <c r="H181" s="92">
        <f>SUM(H182:H187)</f>
        <v>0</v>
      </c>
      <c r="I181" s="92">
        <f>SUM(I182:I187)</f>
        <v>165000</v>
      </c>
      <c r="J181" s="92">
        <f>SUM(J182:J187)</f>
        <v>165000</v>
      </c>
      <c r="K181" s="92">
        <f>SUM(K182:K187)</f>
        <v>0</v>
      </c>
    </row>
    <row r="182" spans="1:11" s="99" customFormat="1" ht="12.75">
      <c r="A182" s="125" t="s">
        <v>91</v>
      </c>
      <c r="B182" s="125"/>
      <c r="C182" s="125"/>
      <c r="D182" s="65">
        <v>221</v>
      </c>
      <c r="E182" s="66"/>
      <c r="F182" s="67"/>
      <c r="G182" s="103"/>
      <c r="H182" s="103"/>
      <c r="I182" s="103"/>
      <c r="J182" s="103"/>
      <c r="K182" s="103"/>
    </row>
    <row r="183" spans="1:11" s="99" customFormat="1" ht="12.75">
      <c r="A183" s="125" t="s">
        <v>92</v>
      </c>
      <c r="B183" s="125"/>
      <c r="C183" s="125"/>
      <c r="D183" s="65">
        <v>222</v>
      </c>
      <c r="E183" s="66"/>
      <c r="F183" s="67"/>
      <c r="G183" s="103"/>
      <c r="H183" s="103"/>
      <c r="I183" s="103"/>
      <c r="J183" s="103"/>
      <c r="K183" s="103"/>
    </row>
    <row r="184" spans="1:11" s="99" customFormat="1" ht="12.75">
      <c r="A184" s="125" t="s">
        <v>93</v>
      </c>
      <c r="B184" s="125"/>
      <c r="C184" s="125"/>
      <c r="D184" s="65">
        <v>223</v>
      </c>
      <c r="E184" s="66"/>
      <c r="F184" s="67"/>
      <c r="G184" s="103"/>
      <c r="H184" s="103"/>
      <c r="I184" s="103"/>
      <c r="J184" s="103"/>
      <c r="K184" s="103"/>
    </row>
    <row r="185" spans="1:11" s="99" customFormat="1" ht="12.75">
      <c r="A185" s="125" t="s">
        <v>94</v>
      </c>
      <c r="B185" s="125"/>
      <c r="C185" s="125"/>
      <c r="D185" s="65">
        <v>224</v>
      </c>
      <c r="E185" s="66"/>
      <c r="F185" s="67"/>
      <c r="G185" s="103"/>
      <c r="H185" s="103"/>
      <c r="I185" s="103"/>
      <c r="J185" s="103"/>
      <c r="K185" s="103"/>
    </row>
    <row r="186" spans="1:11" s="99" customFormat="1" ht="12.75">
      <c r="A186" s="125" t="s">
        <v>95</v>
      </c>
      <c r="B186" s="125"/>
      <c r="C186" s="125"/>
      <c r="D186" s="65">
        <v>225</v>
      </c>
      <c r="E186" s="66"/>
      <c r="F186" s="67"/>
      <c r="G186" s="103"/>
      <c r="H186" s="103"/>
      <c r="I186" s="103"/>
      <c r="J186" s="103"/>
      <c r="K186" s="103"/>
    </row>
    <row r="187" spans="1:11" s="99" customFormat="1" ht="13.5" thickBot="1">
      <c r="A187" s="126" t="s">
        <v>96</v>
      </c>
      <c r="B187" s="126"/>
      <c r="C187" s="126"/>
      <c r="D187" s="68">
        <v>226</v>
      </c>
      <c r="E187" s="69"/>
      <c r="F187" s="70">
        <f>G187</f>
        <v>330000</v>
      </c>
      <c r="G187" s="104">
        <f>SUM(H187:K187)</f>
        <v>330000</v>
      </c>
      <c r="H187" s="104"/>
      <c r="I187" s="104">
        <v>165000</v>
      </c>
      <c r="J187" s="104">
        <v>165000</v>
      </c>
      <c r="K187" s="104"/>
    </row>
    <row r="188" spans="1:11" s="99" customFormat="1" ht="13.5" thickBot="1">
      <c r="A188" s="122" t="s">
        <v>84</v>
      </c>
      <c r="B188" s="123"/>
      <c r="C188" s="123"/>
      <c r="D188" s="59"/>
      <c r="E188" s="59"/>
      <c r="F188" s="60">
        <f aca="true" t="shared" si="32" ref="F188:K188">F181</f>
        <v>330000</v>
      </c>
      <c r="G188" s="97">
        <f t="shared" si="32"/>
        <v>330000</v>
      </c>
      <c r="H188" s="97">
        <f t="shared" si="32"/>
        <v>0</v>
      </c>
      <c r="I188" s="97">
        <f t="shared" si="32"/>
        <v>165000</v>
      </c>
      <c r="J188" s="97">
        <f t="shared" si="32"/>
        <v>165000</v>
      </c>
      <c r="K188" s="98">
        <f t="shared" si="32"/>
        <v>0</v>
      </c>
    </row>
    <row r="189" spans="1:11" s="99" customFormat="1" ht="38.25" customHeight="1" thickBot="1">
      <c r="A189" s="129" t="s">
        <v>130</v>
      </c>
      <c r="B189" s="130"/>
      <c r="C189" s="131"/>
      <c r="D189" s="100"/>
      <c r="E189" s="101"/>
      <c r="F189" s="102"/>
      <c r="G189" s="102"/>
      <c r="H189" s="102"/>
      <c r="I189" s="102"/>
      <c r="J189" s="102"/>
      <c r="K189" s="102"/>
    </row>
    <row r="190" spans="1:11" s="99" customFormat="1" ht="13.5" thickBot="1">
      <c r="A190" s="57" t="s">
        <v>128</v>
      </c>
      <c r="B190" s="58" t="s">
        <v>129</v>
      </c>
      <c r="C190" s="58" t="s">
        <v>104</v>
      </c>
      <c r="D190" s="75"/>
      <c r="E190" s="96"/>
      <c r="F190" s="97"/>
      <c r="G190" s="97"/>
      <c r="H190" s="97"/>
      <c r="I190" s="97"/>
      <c r="J190" s="97"/>
      <c r="K190" s="98"/>
    </row>
    <row r="191" spans="1:11" s="99" customFormat="1" ht="12.75">
      <c r="A191" s="132" t="s">
        <v>90</v>
      </c>
      <c r="B191" s="132"/>
      <c r="C191" s="132"/>
      <c r="D191" s="62">
        <v>220</v>
      </c>
      <c r="E191" s="63"/>
      <c r="F191" s="64">
        <f>F192+F193+F194+F195+F196+F197</f>
        <v>55000</v>
      </c>
      <c r="G191" s="92">
        <f>SUM(H191:K191)</f>
        <v>55000</v>
      </c>
      <c r="H191" s="92">
        <f>SUM(H192:H197)</f>
        <v>0</v>
      </c>
      <c r="I191" s="92">
        <f>SUM(I192:I197)</f>
        <v>28000</v>
      </c>
      <c r="J191" s="92">
        <f>SUM(J192:J197)</f>
        <v>27000</v>
      </c>
      <c r="K191" s="92">
        <f>SUM(K192:K197)</f>
        <v>0</v>
      </c>
    </row>
    <row r="192" spans="1:11" s="99" customFormat="1" ht="12.75">
      <c r="A192" s="125" t="s">
        <v>91</v>
      </c>
      <c r="B192" s="125"/>
      <c r="C192" s="125"/>
      <c r="D192" s="65">
        <v>221</v>
      </c>
      <c r="E192" s="66"/>
      <c r="F192" s="67"/>
      <c r="G192" s="103"/>
      <c r="H192" s="103"/>
      <c r="I192" s="103"/>
      <c r="J192" s="103"/>
      <c r="K192" s="103"/>
    </row>
    <row r="193" spans="1:11" s="99" customFormat="1" ht="12.75">
      <c r="A193" s="125" t="s">
        <v>92</v>
      </c>
      <c r="B193" s="125"/>
      <c r="C193" s="125"/>
      <c r="D193" s="65">
        <v>222</v>
      </c>
      <c r="E193" s="66"/>
      <c r="F193" s="67"/>
      <c r="G193" s="103"/>
      <c r="H193" s="103"/>
      <c r="I193" s="103"/>
      <c r="J193" s="103"/>
      <c r="K193" s="103"/>
    </row>
    <row r="194" spans="1:11" s="99" customFormat="1" ht="12.75">
      <c r="A194" s="125" t="s">
        <v>93</v>
      </c>
      <c r="B194" s="125"/>
      <c r="C194" s="125"/>
      <c r="D194" s="65">
        <v>223</v>
      </c>
      <c r="E194" s="66"/>
      <c r="F194" s="67"/>
      <c r="G194" s="103"/>
      <c r="H194" s="103"/>
      <c r="I194" s="103"/>
      <c r="J194" s="103"/>
      <c r="K194" s="103"/>
    </row>
    <row r="195" spans="1:11" s="99" customFormat="1" ht="12.75">
      <c r="A195" s="125" t="s">
        <v>94</v>
      </c>
      <c r="B195" s="125"/>
      <c r="C195" s="125"/>
      <c r="D195" s="65">
        <v>224</v>
      </c>
      <c r="E195" s="66"/>
      <c r="F195" s="67"/>
      <c r="G195" s="103"/>
      <c r="H195" s="103"/>
      <c r="I195" s="103"/>
      <c r="J195" s="103"/>
      <c r="K195" s="103"/>
    </row>
    <row r="196" spans="1:11" s="99" customFormat="1" ht="12.75">
      <c r="A196" s="125" t="s">
        <v>95</v>
      </c>
      <c r="B196" s="125"/>
      <c r="C196" s="125"/>
      <c r="D196" s="65">
        <v>225</v>
      </c>
      <c r="E196" s="66"/>
      <c r="F196" s="67"/>
      <c r="G196" s="103"/>
      <c r="H196" s="103"/>
      <c r="I196" s="103"/>
      <c r="J196" s="103"/>
      <c r="K196" s="103"/>
    </row>
    <row r="197" spans="1:11" s="99" customFormat="1" ht="13.5" thickBot="1">
      <c r="A197" s="126" t="s">
        <v>96</v>
      </c>
      <c r="B197" s="126"/>
      <c r="C197" s="126"/>
      <c r="D197" s="68">
        <v>226</v>
      </c>
      <c r="E197" s="69"/>
      <c r="F197" s="70">
        <f>G197</f>
        <v>55000</v>
      </c>
      <c r="G197" s="104">
        <f>SUM(H197:K197)</f>
        <v>55000</v>
      </c>
      <c r="H197" s="104"/>
      <c r="I197" s="104">
        <v>28000</v>
      </c>
      <c r="J197" s="104">
        <v>27000</v>
      </c>
      <c r="K197" s="104"/>
    </row>
    <row r="198" spans="1:11" s="99" customFormat="1" ht="13.5" thickBot="1">
      <c r="A198" s="122" t="s">
        <v>84</v>
      </c>
      <c r="B198" s="123"/>
      <c r="C198" s="123"/>
      <c r="D198" s="59"/>
      <c r="E198" s="59"/>
      <c r="F198" s="60">
        <f aca="true" t="shared" si="33" ref="F198:K198">F191</f>
        <v>55000</v>
      </c>
      <c r="G198" s="97">
        <f t="shared" si="33"/>
        <v>55000</v>
      </c>
      <c r="H198" s="97">
        <f t="shared" si="33"/>
        <v>0</v>
      </c>
      <c r="I198" s="97">
        <f t="shared" si="33"/>
        <v>28000</v>
      </c>
      <c r="J198" s="97">
        <f t="shared" si="33"/>
        <v>27000</v>
      </c>
      <c r="K198" s="98">
        <f t="shared" si="33"/>
        <v>0</v>
      </c>
    </row>
    <row r="199" spans="1:11" s="99" customFormat="1" ht="26.25" customHeight="1" thickBot="1">
      <c r="A199" s="129" t="s">
        <v>87</v>
      </c>
      <c r="B199" s="130"/>
      <c r="C199" s="131"/>
      <c r="D199" s="71"/>
      <c r="E199" s="71"/>
      <c r="F199" s="72"/>
      <c r="G199" s="102"/>
      <c r="H199" s="102"/>
      <c r="I199" s="102"/>
      <c r="J199" s="102"/>
      <c r="K199" s="102"/>
    </row>
    <row r="200" spans="1:11" s="99" customFormat="1" ht="13.5" thickBot="1">
      <c r="A200" s="57" t="s">
        <v>131</v>
      </c>
      <c r="B200" s="58" t="s">
        <v>132</v>
      </c>
      <c r="C200" s="58" t="s">
        <v>78</v>
      </c>
      <c r="D200" s="59" t="s">
        <v>79</v>
      </c>
      <c r="E200" s="59"/>
      <c r="F200" s="60"/>
      <c r="G200" s="60"/>
      <c r="H200" s="60"/>
      <c r="I200" s="60"/>
      <c r="J200" s="60"/>
      <c r="K200" s="61"/>
    </row>
    <row r="201" spans="1:11" s="99" customFormat="1" ht="12.75">
      <c r="A201" s="132" t="s">
        <v>80</v>
      </c>
      <c r="B201" s="132"/>
      <c r="C201" s="132"/>
      <c r="D201" s="62">
        <v>210</v>
      </c>
      <c r="E201" s="63"/>
      <c r="F201" s="64">
        <f aca="true" t="shared" si="34" ref="F201:K201">SUM(F202:F204)</f>
        <v>2014000</v>
      </c>
      <c r="G201" s="64">
        <f t="shared" si="34"/>
        <v>2014000</v>
      </c>
      <c r="H201" s="64">
        <f t="shared" si="34"/>
        <v>604000</v>
      </c>
      <c r="I201" s="64">
        <f t="shared" si="34"/>
        <v>503000</v>
      </c>
      <c r="J201" s="64">
        <f t="shared" si="34"/>
        <v>503000</v>
      </c>
      <c r="K201" s="64">
        <f t="shared" si="34"/>
        <v>404000</v>
      </c>
    </row>
    <row r="202" spans="1:11" s="99" customFormat="1" ht="12.75">
      <c r="A202" s="125" t="s">
        <v>81</v>
      </c>
      <c r="B202" s="125"/>
      <c r="C202" s="125"/>
      <c r="D202" s="65">
        <v>211</v>
      </c>
      <c r="E202" s="66"/>
      <c r="F202" s="67">
        <f>G202</f>
        <v>2014000</v>
      </c>
      <c r="G202" s="67">
        <f>H202+I202+J202+K202</f>
        <v>2014000</v>
      </c>
      <c r="H202" s="67">
        <v>604000</v>
      </c>
      <c r="I202" s="67">
        <v>503000</v>
      </c>
      <c r="J202" s="67">
        <v>503000</v>
      </c>
      <c r="K202" s="67">
        <v>404000</v>
      </c>
    </row>
    <row r="203" spans="1:11" s="99" customFormat="1" ht="12.75">
      <c r="A203" s="125" t="s">
        <v>82</v>
      </c>
      <c r="B203" s="125"/>
      <c r="C203" s="125"/>
      <c r="D203" s="65">
        <v>212</v>
      </c>
      <c r="E203" s="66"/>
      <c r="F203" s="67">
        <f>G203</f>
        <v>0</v>
      </c>
      <c r="G203" s="67">
        <f>H203+I203+J203+K203</f>
        <v>0</v>
      </c>
      <c r="H203" s="67"/>
      <c r="I203" s="67"/>
      <c r="J203" s="67"/>
      <c r="K203" s="67"/>
    </row>
    <row r="204" spans="1:11" s="99" customFormat="1" ht="13.5" thickBot="1">
      <c r="A204" s="126" t="s">
        <v>83</v>
      </c>
      <c r="B204" s="126"/>
      <c r="C204" s="126"/>
      <c r="D204" s="68">
        <v>213</v>
      </c>
      <c r="E204" s="69"/>
      <c r="F204" s="70">
        <f>G204</f>
        <v>0</v>
      </c>
      <c r="G204" s="70">
        <f>H204+I204+J204+K204</f>
        <v>0</v>
      </c>
      <c r="H204" s="70"/>
      <c r="I204" s="70"/>
      <c r="J204" s="70"/>
      <c r="K204" s="70"/>
    </row>
    <row r="205" spans="1:11" s="99" customFormat="1" ht="13.5" thickBot="1">
      <c r="A205" s="122" t="s">
        <v>84</v>
      </c>
      <c r="B205" s="123"/>
      <c r="C205" s="123"/>
      <c r="D205" s="59"/>
      <c r="E205" s="59"/>
      <c r="F205" s="60">
        <f aca="true" t="shared" si="35" ref="F205:K205">F201</f>
        <v>2014000</v>
      </c>
      <c r="G205" s="60">
        <f t="shared" si="35"/>
        <v>2014000</v>
      </c>
      <c r="H205" s="60">
        <f t="shared" si="35"/>
        <v>604000</v>
      </c>
      <c r="I205" s="60">
        <f t="shared" si="35"/>
        <v>503000</v>
      </c>
      <c r="J205" s="60">
        <f t="shared" si="35"/>
        <v>503000</v>
      </c>
      <c r="K205" s="61">
        <f t="shared" si="35"/>
        <v>404000</v>
      </c>
    </row>
    <row r="206" spans="1:11" ht="13.5" thickBot="1">
      <c r="A206" s="57" t="s">
        <v>131</v>
      </c>
      <c r="B206" s="58" t="s">
        <v>133</v>
      </c>
      <c r="C206" s="58" t="s">
        <v>86</v>
      </c>
      <c r="D206" s="59" t="s">
        <v>79</v>
      </c>
      <c r="E206" s="59"/>
      <c r="F206" s="60"/>
      <c r="G206" s="60"/>
      <c r="H206" s="60"/>
      <c r="I206" s="60"/>
      <c r="J206" s="60"/>
      <c r="K206" s="61"/>
    </row>
    <row r="207" spans="1:11" ht="13.5" thickBot="1">
      <c r="A207" s="127" t="s">
        <v>80</v>
      </c>
      <c r="B207" s="128"/>
      <c r="C207" s="128"/>
      <c r="D207" s="105">
        <v>210</v>
      </c>
      <c r="E207" s="59"/>
      <c r="F207" s="60">
        <f aca="true" t="shared" si="36" ref="F207:K207">SUM(F208:F210)</f>
        <v>605000</v>
      </c>
      <c r="G207" s="60">
        <f t="shared" si="36"/>
        <v>605000</v>
      </c>
      <c r="H207" s="60">
        <f t="shared" si="36"/>
        <v>182000</v>
      </c>
      <c r="I207" s="60">
        <f t="shared" si="36"/>
        <v>152000</v>
      </c>
      <c r="J207" s="60">
        <f t="shared" si="36"/>
        <v>152000</v>
      </c>
      <c r="K207" s="61">
        <f t="shared" si="36"/>
        <v>119000</v>
      </c>
    </row>
    <row r="208" spans="1:11" ht="12.75">
      <c r="A208" s="124" t="s">
        <v>81</v>
      </c>
      <c r="B208" s="124"/>
      <c r="C208" s="124"/>
      <c r="D208" s="106">
        <v>211</v>
      </c>
      <c r="E208" s="107"/>
      <c r="F208" s="108">
        <f>G208</f>
        <v>0</v>
      </c>
      <c r="G208" s="108">
        <f>H208+I208+J208+K208</f>
        <v>0</v>
      </c>
      <c r="H208" s="108"/>
      <c r="I208" s="108"/>
      <c r="J208" s="108"/>
      <c r="K208" s="108"/>
    </row>
    <row r="209" spans="1:11" ht="12.75">
      <c r="A209" s="125" t="s">
        <v>82</v>
      </c>
      <c r="B209" s="125"/>
      <c r="C209" s="125"/>
      <c r="D209" s="65">
        <v>212</v>
      </c>
      <c r="E209" s="66"/>
      <c r="F209" s="67">
        <f>G209</f>
        <v>0</v>
      </c>
      <c r="G209" s="67">
        <f>H209+I209+J209+K209</f>
        <v>0</v>
      </c>
      <c r="H209" s="67"/>
      <c r="I209" s="67"/>
      <c r="J209" s="67"/>
      <c r="K209" s="67"/>
    </row>
    <row r="210" spans="1:11" ht="13.5" thickBot="1">
      <c r="A210" s="126" t="s">
        <v>83</v>
      </c>
      <c r="B210" s="126"/>
      <c r="C210" s="126"/>
      <c r="D210" s="68">
        <v>213</v>
      </c>
      <c r="E210" s="69"/>
      <c r="F210" s="70">
        <f>G210</f>
        <v>605000</v>
      </c>
      <c r="G210" s="70">
        <f>H210+I210+J210+K210</f>
        <v>605000</v>
      </c>
      <c r="H210" s="70">
        <v>182000</v>
      </c>
      <c r="I210" s="70">
        <v>152000</v>
      </c>
      <c r="J210" s="70">
        <v>152000</v>
      </c>
      <c r="K210" s="70">
        <v>119000</v>
      </c>
    </row>
    <row r="211" spans="1:11" ht="13.5" thickBot="1">
      <c r="A211" s="122" t="s">
        <v>84</v>
      </c>
      <c r="B211" s="123"/>
      <c r="C211" s="123"/>
      <c r="D211" s="59"/>
      <c r="E211" s="59"/>
      <c r="F211" s="60">
        <f aca="true" t="shared" si="37" ref="F211:K211">F207</f>
        <v>605000</v>
      </c>
      <c r="G211" s="60">
        <f t="shared" si="37"/>
        <v>605000</v>
      </c>
      <c r="H211" s="60">
        <f t="shared" si="37"/>
        <v>182000</v>
      </c>
      <c r="I211" s="60">
        <f t="shared" si="37"/>
        <v>152000</v>
      </c>
      <c r="J211" s="60">
        <f t="shared" si="37"/>
        <v>152000</v>
      </c>
      <c r="K211" s="61">
        <f t="shared" si="37"/>
        <v>119000</v>
      </c>
    </row>
    <row r="212" spans="1:11" ht="13.5" thickBot="1">
      <c r="A212" s="122" t="s">
        <v>84</v>
      </c>
      <c r="B212" s="123"/>
      <c r="C212" s="123"/>
      <c r="D212" s="59"/>
      <c r="E212" s="59"/>
      <c r="F212" s="60">
        <f>F12+F18+F24+F38+F53+F67+F74+F80+F93+F108+F112+F115+F118+F134+F144+F164+F168+F178+F188+F198+F205+F211</f>
        <v>36391513.84</v>
      </c>
      <c r="G212" s="60">
        <f>G12+G18+G24+G38+G53+G67+G74+G80+G93+G108+G112+G115+G118+G134+G144+G164+G168+G178+G188+G198+G205+G211+G87+G154</f>
        <v>31453200</v>
      </c>
      <c r="H212" s="60">
        <f>H12+H18+H24+H38+H53+H67+H74+H80+H93+H108+H112+H115+H118+H134+H144+H164+H168+H178+H188+H198+H205+H211+H87+H154</f>
        <v>8519300</v>
      </c>
      <c r="I212" s="60">
        <f>I12+I18+I24+I38+I53+I67+I74+I80+I93+I108+I112+I115+I118+I134+I144+I164+I168+I178+I188+I198+I205+I211+I87+I154</f>
        <v>7774000</v>
      </c>
      <c r="J212" s="60">
        <f>J12+J18+J24+J38+J53+J67+J74+J80+J93+J108+J112+J115+J118+J134+J144+J164+J168+J178+J188+J198+J205+J211+J87+J154</f>
        <v>7292000</v>
      </c>
      <c r="K212" s="61">
        <f>K12+K18+K24+K38+K53+K67+K74+K80+K93+K108+K112+K115+K118+K134+K144+K164+K168+K178+K188+K198+K205+K211+K87+K154</f>
        <v>7867900</v>
      </c>
    </row>
    <row r="213" spans="1:11" ht="12.75">
      <c r="A213" s="109"/>
      <c r="B213" s="109"/>
      <c r="C213" s="109"/>
      <c r="D213" s="110"/>
      <c r="E213" s="110"/>
      <c r="F213" s="94"/>
      <c r="G213" s="94"/>
      <c r="H213" s="94"/>
      <c r="I213" s="94"/>
      <c r="J213" s="94"/>
      <c r="K213" s="94"/>
    </row>
    <row r="214" spans="1:11" ht="12.75">
      <c r="A214" s="2" t="s">
        <v>135</v>
      </c>
      <c r="B214" s="111"/>
      <c r="C214" s="111"/>
      <c r="D214" s="111"/>
      <c r="E214" s="111" t="s">
        <v>134</v>
      </c>
      <c r="F214" s="112"/>
      <c r="G214" s="112"/>
      <c r="H214" s="112"/>
      <c r="I214" s="112"/>
      <c r="J214" s="113"/>
      <c r="K214" s="113"/>
    </row>
    <row r="215" spans="1:11" ht="12.75">
      <c r="A215" s="114" t="s">
        <v>35</v>
      </c>
      <c r="B215" s="114"/>
      <c r="C215" s="114"/>
      <c r="D215" s="111"/>
      <c r="E215" s="114" t="s">
        <v>36</v>
      </c>
      <c r="F215" s="115"/>
      <c r="G215" s="115"/>
      <c r="H215" s="115"/>
      <c r="I215" s="115"/>
      <c r="J215" s="113"/>
      <c r="K215" s="113"/>
    </row>
    <row r="216" spans="1:11" ht="12.75">
      <c r="A216" s="3" t="s">
        <v>142</v>
      </c>
      <c r="B216" s="3"/>
      <c r="C216" s="3"/>
      <c r="D216" s="111"/>
      <c r="E216" s="3" t="s">
        <v>142</v>
      </c>
      <c r="F216" s="116"/>
      <c r="G216" s="116"/>
      <c r="H216" s="116"/>
      <c r="I216" s="116"/>
      <c r="J216" s="113"/>
      <c r="K216" s="113"/>
    </row>
    <row r="217" spans="6:11" ht="12.75">
      <c r="F217" s="113"/>
      <c r="G217" s="113"/>
      <c r="H217" s="113"/>
      <c r="I217" s="113"/>
      <c r="J217" s="113"/>
      <c r="K217" s="113"/>
    </row>
    <row r="218" spans="6:11" ht="12.75">
      <c r="F218" s="113"/>
      <c r="G218" s="113"/>
      <c r="H218" s="113"/>
      <c r="I218" s="113"/>
      <c r="J218" s="113"/>
      <c r="K218" s="113"/>
    </row>
    <row r="219" spans="6:11" ht="12.75">
      <c r="F219" s="113"/>
      <c r="G219" s="113"/>
      <c r="H219" s="113"/>
      <c r="I219" s="113"/>
      <c r="J219" s="113"/>
      <c r="K219" s="113"/>
    </row>
    <row r="220" spans="6:11" ht="12.75">
      <c r="F220" s="113"/>
      <c r="G220" s="113"/>
      <c r="H220" s="113"/>
      <c r="I220" s="113"/>
      <c r="J220" s="113"/>
      <c r="K220" s="113"/>
    </row>
    <row r="221" spans="6:11" ht="12.75">
      <c r="F221" s="113"/>
      <c r="G221" s="113"/>
      <c r="H221" s="113"/>
      <c r="I221" s="113"/>
      <c r="J221" s="113"/>
      <c r="K221" s="113"/>
    </row>
    <row r="222" spans="6:11" ht="12.75">
      <c r="F222" s="113"/>
      <c r="G222" s="113"/>
      <c r="H222" s="113"/>
      <c r="I222" s="113"/>
      <c r="J222" s="113"/>
      <c r="K222" s="113"/>
    </row>
    <row r="223" spans="6:11" ht="12.75">
      <c r="F223" s="113"/>
      <c r="G223" s="113"/>
      <c r="H223" s="113"/>
      <c r="I223" s="113"/>
      <c r="J223" s="113"/>
      <c r="K223" s="113"/>
    </row>
    <row r="224" spans="6:11" ht="12.75">
      <c r="F224" s="113"/>
      <c r="G224" s="113"/>
      <c r="H224" s="113"/>
      <c r="I224" s="113"/>
      <c r="J224" s="113"/>
      <c r="K224" s="113"/>
    </row>
    <row r="225" spans="6:11" ht="12.75">
      <c r="F225" s="113"/>
      <c r="G225" s="113"/>
      <c r="H225" s="113"/>
      <c r="I225" s="113"/>
      <c r="J225" s="113"/>
      <c r="K225" s="113"/>
    </row>
    <row r="226" spans="6:11" ht="12.75">
      <c r="F226" s="113"/>
      <c r="G226" s="113"/>
      <c r="H226" s="113"/>
      <c r="I226" s="113"/>
      <c r="J226" s="113"/>
      <c r="K226" s="113"/>
    </row>
    <row r="227" spans="6:11" ht="12.75">
      <c r="F227" s="113"/>
      <c r="G227" s="113"/>
      <c r="H227" s="113"/>
      <c r="I227" s="113"/>
      <c r="J227" s="113"/>
      <c r="K227" s="113"/>
    </row>
    <row r="228" spans="6:11" ht="12.75">
      <c r="F228" s="113"/>
      <c r="G228" s="113"/>
      <c r="H228" s="113"/>
      <c r="I228" s="113"/>
      <c r="J228" s="113"/>
      <c r="K228" s="113"/>
    </row>
    <row r="229" spans="6:11" ht="12.75">
      <c r="F229" s="113"/>
      <c r="G229" s="113"/>
      <c r="H229" s="113"/>
      <c r="I229" s="113"/>
      <c r="J229" s="113"/>
      <c r="K229" s="113"/>
    </row>
    <row r="230" spans="6:11" ht="12.75">
      <c r="F230" s="113"/>
      <c r="G230" s="113"/>
      <c r="H230" s="113"/>
      <c r="I230" s="113"/>
      <c r="J230" s="113"/>
      <c r="K230" s="113"/>
    </row>
    <row r="231" spans="6:11" ht="12.75">
      <c r="F231" s="113"/>
      <c r="G231" s="113"/>
      <c r="H231" s="113"/>
      <c r="I231" s="113"/>
      <c r="J231" s="113"/>
      <c r="K231" s="113"/>
    </row>
    <row r="232" spans="6:11" ht="12.75">
      <c r="F232" s="113"/>
      <c r="G232" s="113"/>
      <c r="H232" s="113"/>
      <c r="I232" s="113"/>
      <c r="J232" s="113"/>
      <c r="K232" s="113"/>
    </row>
    <row r="233" spans="6:11" ht="12.75">
      <c r="F233" s="113"/>
      <c r="G233" s="113"/>
      <c r="H233" s="113"/>
      <c r="I233" s="113"/>
      <c r="J233" s="113"/>
      <c r="K233" s="113"/>
    </row>
    <row r="234" spans="6:11" ht="12.75">
      <c r="F234" s="113"/>
      <c r="G234" s="113"/>
      <c r="H234" s="113"/>
      <c r="I234" s="113"/>
      <c r="J234" s="113"/>
      <c r="K234" s="113"/>
    </row>
    <row r="235" spans="6:11" ht="12.75">
      <c r="F235" s="113"/>
      <c r="G235" s="113"/>
      <c r="H235" s="113"/>
      <c r="I235" s="113"/>
      <c r="J235" s="113"/>
      <c r="K235" s="113"/>
    </row>
    <row r="236" spans="6:11" ht="12.75">
      <c r="F236" s="113"/>
      <c r="G236" s="113"/>
      <c r="H236" s="113"/>
      <c r="I236" s="113"/>
      <c r="J236" s="113"/>
      <c r="K236" s="113"/>
    </row>
    <row r="237" spans="6:11" ht="12.75">
      <c r="F237" s="113"/>
      <c r="G237" s="113"/>
      <c r="H237" s="113"/>
      <c r="I237" s="113"/>
      <c r="J237" s="113"/>
      <c r="K237" s="113"/>
    </row>
    <row r="238" spans="6:11" ht="12.75">
      <c r="F238" s="113"/>
      <c r="G238" s="113"/>
      <c r="H238" s="113"/>
      <c r="I238" s="113"/>
      <c r="J238" s="113"/>
      <c r="K238" s="113"/>
    </row>
    <row r="239" spans="6:11" ht="12.75">
      <c r="F239" s="113"/>
      <c r="G239" s="113"/>
      <c r="H239" s="113"/>
      <c r="I239" s="113"/>
      <c r="J239" s="113"/>
      <c r="K239" s="113"/>
    </row>
    <row r="240" spans="6:11" ht="12.75">
      <c r="F240" s="113"/>
      <c r="G240" s="113"/>
      <c r="H240" s="113"/>
      <c r="I240" s="113"/>
      <c r="J240" s="113"/>
      <c r="K240" s="113"/>
    </row>
    <row r="241" spans="6:11" ht="12.75">
      <c r="F241" s="113"/>
      <c r="G241" s="113"/>
      <c r="H241" s="113"/>
      <c r="I241" s="113"/>
      <c r="J241" s="113"/>
      <c r="K241" s="113"/>
    </row>
    <row r="242" spans="6:11" ht="12.75">
      <c r="F242" s="113"/>
      <c r="G242" s="113"/>
      <c r="H242" s="113"/>
      <c r="I242" s="113"/>
      <c r="J242" s="113"/>
      <c r="K242" s="113"/>
    </row>
    <row r="243" spans="6:11" ht="12.75">
      <c r="F243" s="113"/>
      <c r="G243" s="113"/>
      <c r="H243" s="113"/>
      <c r="I243" s="113"/>
      <c r="J243" s="113"/>
      <c r="K243" s="113"/>
    </row>
    <row r="244" spans="6:11" ht="12.75">
      <c r="F244" s="113"/>
      <c r="G244" s="113"/>
      <c r="H244" s="113"/>
      <c r="I244" s="113"/>
      <c r="J244" s="113"/>
      <c r="K244" s="113"/>
    </row>
    <row r="245" spans="6:11" ht="12.75">
      <c r="F245" s="113"/>
      <c r="G245" s="113"/>
      <c r="H245" s="113"/>
      <c r="I245" s="113"/>
      <c r="J245" s="113"/>
      <c r="K245" s="113"/>
    </row>
    <row r="246" spans="6:11" ht="12.75">
      <c r="F246" s="113"/>
      <c r="G246" s="113"/>
      <c r="H246" s="113"/>
      <c r="I246" s="113"/>
      <c r="J246" s="113"/>
      <c r="K246" s="113"/>
    </row>
    <row r="247" spans="6:11" ht="12.75">
      <c r="F247" s="113"/>
      <c r="G247" s="113"/>
      <c r="H247" s="113"/>
      <c r="I247" s="113"/>
      <c r="J247" s="113"/>
      <c r="K247" s="113"/>
    </row>
    <row r="248" spans="6:11" ht="12.75">
      <c r="F248" s="113"/>
      <c r="G248" s="113"/>
      <c r="H248" s="113"/>
      <c r="I248" s="113"/>
      <c r="J248" s="113"/>
      <c r="K248" s="113"/>
    </row>
    <row r="249" spans="6:11" ht="12.75">
      <c r="F249" s="113"/>
      <c r="G249" s="113"/>
      <c r="H249" s="113"/>
      <c r="I249" s="113"/>
      <c r="J249" s="113"/>
      <c r="K249" s="113"/>
    </row>
    <row r="250" spans="6:11" ht="12.75">
      <c r="F250" s="113"/>
      <c r="G250" s="113"/>
      <c r="H250" s="113"/>
      <c r="I250" s="113"/>
      <c r="J250" s="113"/>
      <c r="K250" s="113"/>
    </row>
    <row r="251" spans="6:11" ht="12.75">
      <c r="F251" s="113"/>
      <c r="G251" s="113"/>
      <c r="H251" s="113"/>
      <c r="I251" s="113"/>
      <c r="J251" s="113"/>
      <c r="K251" s="113"/>
    </row>
    <row r="252" spans="6:11" ht="12.75">
      <c r="F252" s="113"/>
      <c r="G252" s="113"/>
      <c r="H252" s="113"/>
      <c r="I252" s="113"/>
      <c r="J252" s="113"/>
      <c r="K252" s="113"/>
    </row>
    <row r="253" spans="6:11" ht="12.75">
      <c r="F253" s="113"/>
      <c r="G253" s="113"/>
      <c r="H253" s="113"/>
      <c r="I253" s="113"/>
      <c r="J253" s="113"/>
      <c r="K253" s="113"/>
    </row>
    <row r="254" spans="6:11" ht="12.75">
      <c r="F254" s="113"/>
      <c r="G254" s="113"/>
      <c r="H254" s="113"/>
      <c r="I254" s="113"/>
      <c r="J254" s="113"/>
      <c r="K254" s="113"/>
    </row>
    <row r="255" spans="6:11" ht="12.75">
      <c r="F255" s="113"/>
      <c r="G255" s="113"/>
      <c r="H255" s="113"/>
      <c r="I255" s="113"/>
      <c r="J255" s="113"/>
      <c r="K255" s="113"/>
    </row>
    <row r="256" spans="6:11" ht="12.75">
      <c r="F256" s="113"/>
      <c r="G256" s="113"/>
      <c r="H256" s="113"/>
      <c r="I256" s="113"/>
      <c r="J256" s="113"/>
      <c r="K256" s="113"/>
    </row>
    <row r="257" spans="6:11" ht="12.75">
      <c r="F257" s="113"/>
      <c r="G257" s="113"/>
      <c r="H257" s="113"/>
      <c r="I257" s="113"/>
      <c r="J257" s="113"/>
      <c r="K257" s="113"/>
    </row>
    <row r="258" spans="6:11" ht="12.75">
      <c r="F258" s="113"/>
      <c r="G258" s="113"/>
      <c r="H258" s="113"/>
      <c r="I258" s="113"/>
      <c r="J258" s="113"/>
      <c r="K258" s="113"/>
    </row>
    <row r="259" spans="6:11" ht="12.75">
      <c r="F259" s="113"/>
      <c r="G259" s="113"/>
      <c r="H259" s="113"/>
      <c r="I259" s="113"/>
      <c r="J259" s="113"/>
      <c r="K259" s="113"/>
    </row>
    <row r="260" spans="6:11" ht="12.75">
      <c r="F260" s="113"/>
      <c r="G260" s="113"/>
      <c r="H260" s="113"/>
      <c r="I260" s="113"/>
      <c r="J260" s="113"/>
      <c r="K260" s="113"/>
    </row>
    <row r="261" spans="6:11" ht="12.75">
      <c r="F261" s="113"/>
      <c r="G261" s="113"/>
      <c r="H261" s="113"/>
      <c r="I261" s="113"/>
      <c r="J261" s="113"/>
      <c r="K261" s="113"/>
    </row>
    <row r="262" spans="6:11" ht="12.75">
      <c r="F262" s="113"/>
      <c r="G262" s="113"/>
      <c r="H262" s="113"/>
      <c r="I262" s="113"/>
      <c r="J262" s="113"/>
      <c r="K262" s="113"/>
    </row>
    <row r="263" spans="6:11" ht="12.75">
      <c r="F263" s="113"/>
      <c r="G263" s="113"/>
      <c r="H263" s="113"/>
      <c r="I263" s="113"/>
      <c r="J263" s="113"/>
      <c r="K263" s="113"/>
    </row>
    <row r="264" spans="6:11" ht="12.75">
      <c r="F264" s="113"/>
      <c r="G264" s="113"/>
      <c r="H264" s="113"/>
      <c r="I264" s="113"/>
      <c r="J264" s="113"/>
      <c r="K264" s="113"/>
    </row>
    <row r="265" spans="6:11" ht="12.75">
      <c r="F265" s="113"/>
      <c r="G265" s="113"/>
      <c r="H265" s="113"/>
      <c r="I265" s="113"/>
      <c r="J265" s="113"/>
      <c r="K265" s="113"/>
    </row>
    <row r="266" spans="6:11" ht="12.75">
      <c r="F266" s="113"/>
      <c r="G266" s="113"/>
      <c r="H266" s="113"/>
      <c r="I266" s="113"/>
      <c r="J266" s="113"/>
      <c r="K266" s="113"/>
    </row>
    <row r="267" spans="6:11" ht="12.75">
      <c r="F267" s="113"/>
      <c r="G267" s="113"/>
      <c r="H267" s="113"/>
      <c r="I267" s="113"/>
      <c r="J267" s="113"/>
      <c r="K267" s="113"/>
    </row>
    <row r="268" spans="6:11" ht="12.75">
      <c r="F268" s="113"/>
      <c r="G268" s="113"/>
      <c r="H268" s="113"/>
      <c r="I268" s="113"/>
      <c r="J268" s="113"/>
      <c r="K268" s="113"/>
    </row>
    <row r="269" spans="6:11" ht="12.75">
      <c r="F269" s="113"/>
      <c r="G269" s="113"/>
      <c r="H269" s="113"/>
      <c r="I269" s="113"/>
      <c r="J269" s="113"/>
      <c r="K269" s="113"/>
    </row>
    <row r="270" spans="6:11" ht="12.75">
      <c r="F270" s="113"/>
      <c r="G270" s="113"/>
      <c r="H270" s="113"/>
      <c r="I270" s="113"/>
      <c r="J270" s="113"/>
      <c r="K270" s="113"/>
    </row>
    <row r="271" spans="6:11" ht="12.75">
      <c r="F271" s="113"/>
      <c r="G271" s="113"/>
      <c r="H271" s="113"/>
      <c r="I271" s="113"/>
      <c r="J271" s="113"/>
      <c r="K271" s="113"/>
    </row>
    <row r="272" spans="6:11" ht="12.75">
      <c r="F272" s="113"/>
      <c r="G272" s="113"/>
      <c r="H272" s="113"/>
      <c r="I272" s="113"/>
      <c r="J272" s="113"/>
      <c r="K272" s="113"/>
    </row>
    <row r="273" spans="6:11" ht="12.75">
      <c r="F273" s="113"/>
      <c r="G273" s="113"/>
      <c r="H273" s="113"/>
      <c r="I273" s="113"/>
      <c r="J273" s="113"/>
      <c r="K273" s="113"/>
    </row>
    <row r="274" spans="6:11" ht="12.75">
      <c r="F274" s="113"/>
      <c r="G274" s="113"/>
      <c r="H274" s="113"/>
      <c r="I274" s="113"/>
      <c r="J274" s="113"/>
      <c r="K274" s="113"/>
    </row>
    <row r="275" spans="6:11" ht="12.75">
      <c r="F275" s="113"/>
      <c r="G275" s="113"/>
      <c r="H275" s="113"/>
      <c r="I275" s="113"/>
      <c r="J275" s="113"/>
      <c r="K275" s="113"/>
    </row>
    <row r="276" spans="6:11" ht="12.75">
      <c r="F276" s="113"/>
      <c r="G276" s="113"/>
      <c r="H276" s="113"/>
      <c r="I276" s="113"/>
      <c r="J276" s="113"/>
      <c r="K276" s="113"/>
    </row>
    <row r="277" spans="6:11" ht="12.75">
      <c r="F277" s="113"/>
      <c r="G277" s="113"/>
      <c r="H277" s="113"/>
      <c r="I277" s="113"/>
      <c r="J277" s="113"/>
      <c r="K277" s="113"/>
    </row>
    <row r="278" spans="6:11" ht="12.75">
      <c r="F278" s="113"/>
      <c r="G278" s="113"/>
      <c r="H278" s="113"/>
      <c r="I278" s="113"/>
      <c r="J278" s="113"/>
      <c r="K278" s="113"/>
    </row>
    <row r="279" spans="6:11" ht="12.75">
      <c r="F279" s="113"/>
      <c r="G279" s="113"/>
      <c r="H279" s="113"/>
      <c r="I279" s="113"/>
      <c r="J279" s="113"/>
      <c r="K279" s="113"/>
    </row>
    <row r="280" spans="6:11" ht="12.75">
      <c r="F280" s="113"/>
      <c r="G280" s="113"/>
      <c r="H280" s="113"/>
      <c r="I280" s="113"/>
      <c r="J280" s="113"/>
      <c r="K280" s="113"/>
    </row>
    <row r="281" spans="6:11" ht="12.75">
      <c r="F281" s="113"/>
      <c r="G281" s="113"/>
      <c r="H281" s="113"/>
      <c r="I281" s="113"/>
      <c r="J281" s="113"/>
      <c r="K281" s="113"/>
    </row>
    <row r="282" spans="6:11" ht="12.75">
      <c r="F282" s="113"/>
      <c r="G282" s="113"/>
      <c r="H282" s="113"/>
      <c r="I282" s="113"/>
      <c r="J282" s="113"/>
      <c r="K282" s="113"/>
    </row>
    <row r="283" spans="6:11" ht="12.75">
      <c r="F283" s="113"/>
      <c r="G283" s="113"/>
      <c r="H283" s="113"/>
      <c r="I283" s="113"/>
      <c r="J283" s="113"/>
      <c r="K283" s="113"/>
    </row>
    <row r="284" spans="6:11" ht="12.75">
      <c r="F284" s="113"/>
      <c r="G284" s="113"/>
      <c r="H284" s="113"/>
      <c r="I284" s="113"/>
      <c r="J284" s="113"/>
      <c r="K284" s="113"/>
    </row>
    <row r="285" spans="6:11" ht="12.75">
      <c r="F285" s="113"/>
      <c r="G285" s="113"/>
      <c r="H285" s="113"/>
      <c r="I285" s="113"/>
      <c r="J285" s="113"/>
      <c r="K285" s="113"/>
    </row>
    <row r="286" spans="6:11" ht="12.75">
      <c r="F286" s="113"/>
      <c r="G286" s="113"/>
      <c r="H286" s="113"/>
      <c r="I286" s="113"/>
      <c r="J286" s="113"/>
      <c r="K286" s="113"/>
    </row>
    <row r="287" spans="6:11" ht="12.75">
      <c r="F287" s="113"/>
      <c r="G287" s="113"/>
      <c r="H287" s="113"/>
      <c r="I287" s="113"/>
      <c r="J287" s="113"/>
      <c r="K287" s="113"/>
    </row>
    <row r="288" spans="6:11" ht="12.75">
      <c r="F288" s="113"/>
      <c r="G288" s="113"/>
      <c r="H288" s="113"/>
      <c r="I288" s="113"/>
      <c r="J288" s="113"/>
      <c r="K288" s="113"/>
    </row>
    <row r="289" spans="6:11" ht="12.75">
      <c r="F289" s="113"/>
      <c r="G289" s="113"/>
      <c r="H289" s="113"/>
      <c r="I289" s="113"/>
      <c r="J289" s="113"/>
      <c r="K289" s="113"/>
    </row>
    <row r="290" spans="6:11" ht="12.75">
      <c r="F290" s="113"/>
      <c r="G290" s="113"/>
      <c r="H290" s="113"/>
      <c r="I290" s="113"/>
      <c r="J290" s="113"/>
      <c r="K290" s="113"/>
    </row>
    <row r="291" spans="6:11" ht="12.75">
      <c r="F291" s="113"/>
      <c r="G291" s="113"/>
      <c r="H291" s="113"/>
      <c r="I291" s="113"/>
      <c r="J291" s="113"/>
      <c r="K291" s="113"/>
    </row>
    <row r="292" spans="6:11" ht="12.75">
      <c r="F292" s="113"/>
      <c r="G292" s="113"/>
      <c r="H292" s="113"/>
      <c r="I292" s="113"/>
      <c r="J292" s="113"/>
      <c r="K292" s="113"/>
    </row>
    <row r="293" spans="6:11" ht="12.75">
      <c r="F293" s="113"/>
      <c r="G293" s="113"/>
      <c r="H293" s="113"/>
      <c r="I293" s="113"/>
      <c r="J293" s="113"/>
      <c r="K293" s="113"/>
    </row>
    <row r="294" spans="6:11" ht="12.75">
      <c r="F294" s="113"/>
      <c r="G294" s="113"/>
      <c r="H294" s="113"/>
      <c r="I294" s="113"/>
      <c r="J294" s="113"/>
      <c r="K294" s="113"/>
    </row>
    <row r="295" spans="6:11" ht="12.75">
      <c r="F295" s="113"/>
      <c r="G295" s="113"/>
      <c r="H295" s="113"/>
      <c r="I295" s="113"/>
      <c r="J295" s="113"/>
      <c r="K295" s="113"/>
    </row>
    <row r="296" spans="6:11" ht="12.75">
      <c r="F296" s="113"/>
      <c r="G296" s="113"/>
      <c r="H296" s="113"/>
      <c r="I296" s="113"/>
      <c r="J296" s="113"/>
      <c r="K296" s="113"/>
    </row>
    <row r="297" spans="6:11" ht="12.75">
      <c r="F297" s="113"/>
      <c r="G297" s="113"/>
      <c r="H297" s="113"/>
      <c r="I297" s="113"/>
      <c r="J297" s="113"/>
      <c r="K297" s="113"/>
    </row>
    <row r="298" spans="6:11" ht="12.75">
      <c r="F298" s="113"/>
      <c r="G298" s="113"/>
      <c r="H298" s="113"/>
      <c r="I298" s="113"/>
      <c r="J298" s="113"/>
      <c r="K298" s="113"/>
    </row>
    <row r="299" spans="6:11" ht="12.75">
      <c r="F299" s="113"/>
      <c r="G299" s="113"/>
      <c r="H299" s="113"/>
      <c r="I299" s="113"/>
      <c r="J299" s="113"/>
      <c r="K299" s="113"/>
    </row>
    <row r="300" spans="6:11" ht="12.75">
      <c r="F300" s="113"/>
      <c r="G300" s="113"/>
      <c r="H300" s="113"/>
      <c r="I300" s="113"/>
      <c r="J300" s="113"/>
      <c r="K300" s="113"/>
    </row>
    <row r="301" spans="6:11" ht="12.75">
      <c r="F301" s="113"/>
      <c r="G301" s="113"/>
      <c r="H301" s="113"/>
      <c r="I301" s="113"/>
      <c r="J301" s="113"/>
      <c r="K301" s="113"/>
    </row>
    <row r="302" spans="6:11" ht="12.75">
      <c r="F302" s="113"/>
      <c r="G302" s="113"/>
      <c r="H302" s="113"/>
      <c r="I302" s="113"/>
      <c r="J302" s="113"/>
      <c r="K302" s="113"/>
    </row>
    <row r="303" spans="6:11" ht="12.75">
      <c r="F303" s="113"/>
      <c r="G303" s="113"/>
      <c r="H303" s="113"/>
      <c r="I303" s="113"/>
      <c r="J303" s="113"/>
      <c r="K303" s="113"/>
    </row>
    <row r="304" spans="6:11" ht="12.75">
      <c r="F304" s="113"/>
      <c r="G304" s="113"/>
      <c r="H304" s="113"/>
      <c r="I304" s="113"/>
      <c r="J304" s="113"/>
      <c r="K304" s="113"/>
    </row>
    <row r="305" spans="6:11" ht="12.75">
      <c r="F305" s="113"/>
      <c r="G305" s="113"/>
      <c r="H305" s="113"/>
      <c r="I305" s="113"/>
      <c r="J305" s="113"/>
      <c r="K305" s="113"/>
    </row>
    <row r="306" spans="6:11" ht="12.75">
      <c r="F306" s="113"/>
      <c r="G306" s="113"/>
      <c r="H306" s="113"/>
      <c r="I306" s="113"/>
      <c r="J306" s="113"/>
      <c r="K306" s="113"/>
    </row>
    <row r="307" spans="6:11" ht="12.75">
      <c r="F307" s="113"/>
      <c r="G307" s="113"/>
      <c r="H307" s="113"/>
      <c r="I307" s="113"/>
      <c r="J307" s="113"/>
      <c r="K307" s="113"/>
    </row>
    <row r="308" spans="6:11" ht="12.75">
      <c r="F308" s="113"/>
      <c r="G308" s="113"/>
      <c r="H308" s="113"/>
      <c r="I308" s="113"/>
      <c r="J308" s="113"/>
      <c r="K308" s="113"/>
    </row>
    <row r="309" spans="6:11" ht="12.75">
      <c r="F309" s="113"/>
      <c r="G309" s="113"/>
      <c r="H309" s="113"/>
      <c r="I309" s="113"/>
      <c r="J309" s="113"/>
      <c r="K309" s="113"/>
    </row>
    <row r="310" spans="6:11" ht="12.75">
      <c r="F310" s="113"/>
      <c r="G310" s="113"/>
      <c r="H310" s="113"/>
      <c r="I310" s="113"/>
      <c r="J310" s="113"/>
      <c r="K310" s="113"/>
    </row>
    <row r="311" spans="6:11" ht="12.75">
      <c r="F311" s="113"/>
      <c r="G311" s="113"/>
      <c r="H311" s="113"/>
      <c r="I311" s="113"/>
      <c r="J311" s="113"/>
      <c r="K311" s="113"/>
    </row>
    <row r="312" spans="6:11" ht="12.75">
      <c r="F312" s="113"/>
      <c r="G312" s="113"/>
      <c r="H312" s="113"/>
      <c r="I312" s="113"/>
      <c r="J312" s="113"/>
      <c r="K312" s="113"/>
    </row>
    <row r="313" spans="6:11" ht="12.75">
      <c r="F313" s="113"/>
      <c r="G313" s="113"/>
      <c r="H313" s="113"/>
      <c r="I313" s="113"/>
      <c r="J313" s="113"/>
      <c r="K313" s="113"/>
    </row>
    <row r="314" spans="6:11" ht="12.75">
      <c r="F314" s="113"/>
      <c r="G314" s="113"/>
      <c r="H314" s="113"/>
      <c r="I314" s="113"/>
      <c r="J314" s="113"/>
      <c r="K314" s="113"/>
    </row>
    <row r="315" spans="6:11" ht="12.75">
      <c r="F315" s="113"/>
      <c r="G315" s="113"/>
      <c r="H315" s="113"/>
      <c r="I315" s="113"/>
      <c r="J315" s="113"/>
      <c r="K315" s="113"/>
    </row>
    <row r="316" spans="6:11" ht="12.75">
      <c r="F316" s="113"/>
      <c r="G316" s="113"/>
      <c r="H316" s="113"/>
      <c r="I316" s="113"/>
      <c r="J316" s="113"/>
      <c r="K316" s="113"/>
    </row>
    <row r="317" spans="6:11" ht="12.75">
      <c r="F317" s="113"/>
      <c r="G317" s="113"/>
      <c r="H317" s="113"/>
      <c r="I317" s="113"/>
      <c r="J317" s="113"/>
      <c r="K317" s="113"/>
    </row>
    <row r="318" spans="6:11" ht="12.75">
      <c r="F318" s="113"/>
      <c r="G318" s="113"/>
      <c r="H318" s="113"/>
      <c r="I318" s="113"/>
      <c r="J318" s="113"/>
      <c r="K318" s="113"/>
    </row>
    <row r="319" spans="6:11" ht="12.75">
      <c r="F319" s="113"/>
      <c r="G319" s="113"/>
      <c r="H319" s="113"/>
      <c r="I319" s="113"/>
      <c r="J319" s="113"/>
      <c r="K319" s="113"/>
    </row>
    <row r="320" spans="6:11" ht="12.75">
      <c r="F320" s="113"/>
      <c r="G320" s="113"/>
      <c r="H320" s="113"/>
      <c r="I320" s="113"/>
      <c r="J320" s="113"/>
      <c r="K320" s="113"/>
    </row>
    <row r="321" spans="6:11" ht="12.75">
      <c r="F321" s="113"/>
      <c r="G321" s="113"/>
      <c r="H321" s="113"/>
      <c r="I321" s="113"/>
      <c r="J321" s="113"/>
      <c r="K321" s="113"/>
    </row>
    <row r="322" spans="6:11" ht="12.75">
      <c r="F322" s="113"/>
      <c r="G322" s="113"/>
      <c r="H322" s="113"/>
      <c r="I322" s="113"/>
      <c r="J322" s="113"/>
      <c r="K322" s="113"/>
    </row>
    <row r="323" spans="6:11" ht="12.75">
      <c r="F323" s="113"/>
      <c r="G323" s="113"/>
      <c r="H323" s="113"/>
      <c r="I323" s="113"/>
      <c r="J323" s="113"/>
      <c r="K323" s="113"/>
    </row>
    <row r="324" spans="6:11" ht="12.75">
      <c r="F324" s="113"/>
      <c r="G324" s="113"/>
      <c r="H324" s="113"/>
      <c r="I324" s="113"/>
      <c r="J324" s="113"/>
      <c r="K324" s="113"/>
    </row>
    <row r="325" spans="6:11" ht="12.75">
      <c r="F325" s="113"/>
      <c r="G325" s="113"/>
      <c r="H325" s="113"/>
      <c r="I325" s="113"/>
      <c r="J325" s="113"/>
      <c r="K325" s="113"/>
    </row>
    <row r="326" spans="6:11" ht="12.75">
      <c r="F326" s="113"/>
      <c r="G326" s="113"/>
      <c r="H326" s="113"/>
      <c r="I326" s="113"/>
      <c r="J326" s="113"/>
      <c r="K326" s="113"/>
    </row>
    <row r="327" spans="6:11" ht="12.75">
      <c r="F327" s="113"/>
      <c r="G327" s="113"/>
      <c r="H327" s="113"/>
      <c r="I327" s="113"/>
      <c r="J327" s="113"/>
      <c r="K327" s="113"/>
    </row>
    <row r="328" spans="6:11" ht="12.75">
      <c r="F328" s="113"/>
      <c r="G328" s="113"/>
      <c r="H328" s="113"/>
      <c r="I328" s="113"/>
      <c r="J328" s="113"/>
      <c r="K328" s="113"/>
    </row>
    <row r="329" spans="6:11" ht="12.75">
      <c r="F329" s="113"/>
      <c r="G329" s="113"/>
      <c r="H329" s="113"/>
      <c r="I329" s="113"/>
      <c r="J329" s="113"/>
      <c r="K329" s="113"/>
    </row>
    <row r="330" spans="6:11" ht="12.75">
      <c r="F330" s="113"/>
      <c r="G330" s="113"/>
      <c r="H330" s="113"/>
      <c r="I330" s="113"/>
      <c r="J330" s="113"/>
      <c r="K330" s="113"/>
    </row>
    <row r="331" spans="6:11" ht="12.75">
      <c r="F331" s="113"/>
      <c r="G331" s="113"/>
      <c r="H331" s="113"/>
      <c r="I331" s="113"/>
      <c r="J331" s="113"/>
      <c r="K331" s="113"/>
    </row>
    <row r="332" spans="6:11" ht="12.75">
      <c r="F332" s="113"/>
      <c r="G332" s="113"/>
      <c r="H332" s="113"/>
      <c r="I332" s="113"/>
      <c r="J332" s="113"/>
      <c r="K332" s="113"/>
    </row>
    <row r="333" spans="6:11" ht="12.75">
      <c r="F333" s="113"/>
      <c r="G333" s="113"/>
      <c r="H333" s="113"/>
      <c r="I333" s="113"/>
      <c r="J333" s="113"/>
      <c r="K333" s="113"/>
    </row>
    <row r="334" spans="6:11" ht="12.75">
      <c r="F334" s="113"/>
      <c r="G334" s="113"/>
      <c r="H334" s="113"/>
      <c r="I334" s="113"/>
      <c r="J334" s="113"/>
      <c r="K334" s="113"/>
    </row>
    <row r="335" spans="6:11" ht="12.75">
      <c r="F335" s="113"/>
      <c r="G335" s="113"/>
      <c r="H335" s="113"/>
      <c r="I335" s="113"/>
      <c r="J335" s="113"/>
      <c r="K335" s="113"/>
    </row>
    <row r="336" spans="6:11" ht="12.75">
      <c r="F336" s="113"/>
      <c r="G336" s="113"/>
      <c r="H336" s="113"/>
      <c r="I336" s="113"/>
      <c r="J336" s="113"/>
      <c r="K336" s="113"/>
    </row>
    <row r="337" spans="6:11" ht="12.75">
      <c r="F337" s="113"/>
      <c r="G337" s="113"/>
      <c r="H337" s="113"/>
      <c r="I337" s="113"/>
      <c r="J337" s="113"/>
      <c r="K337" s="113"/>
    </row>
    <row r="338" spans="6:11" ht="12.75">
      <c r="F338" s="113"/>
      <c r="G338" s="113"/>
      <c r="H338" s="113"/>
      <c r="I338" s="113"/>
      <c r="J338" s="113"/>
      <c r="K338" s="113"/>
    </row>
  </sheetData>
  <mergeCells count="192">
    <mergeCell ref="A2:A4"/>
    <mergeCell ref="B2:B4"/>
    <mergeCell ref="C2:C4"/>
    <mergeCell ref="D2:D4"/>
    <mergeCell ref="E2:E4"/>
    <mergeCell ref="F2:F4"/>
    <mergeCell ref="G2:K2"/>
    <mergeCell ref="G3:G4"/>
    <mergeCell ref="H3:K3"/>
    <mergeCell ref="A6:C6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0:C70"/>
    <mergeCell ref="A71:C71"/>
    <mergeCell ref="A72:C72"/>
    <mergeCell ref="A73:C73"/>
    <mergeCell ref="A74:C74"/>
    <mergeCell ref="A76:C76"/>
    <mergeCell ref="A77:C77"/>
    <mergeCell ref="A78:C78"/>
    <mergeCell ref="A79:C79"/>
    <mergeCell ref="A80:C80"/>
    <mergeCell ref="A81:C81"/>
    <mergeCell ref="A83:C83"/>
    <mergeCell ref="A84:C84"/>
    <mergeCell ref="A85:C85"/>
    <mergeCell ref="A86:C86"/>
    <mergeCell ref="A87:C87"/>
    <mergeCell ref="A89:C89"/>
    <mergeCell ref="A90:C90"/>
    <mergeCell ref="A91:C91"/>
    <mergeCell ref="A92:C92"/>
    <mergeCell ref="A93:C93"/>
    <mergeCell ref="A94:C94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8:C108"/>
    <mergeCell ref="A109:C109"/>
    <mergeCell ref="A111:C111"/>
    <mergeCell ref="A105:C105"/>
    <mergeCell ref="A106:C106"/>
    <mergeCell ref="A107:C107"/>
    <mergeCell ref="A112:C112"/>
    <mergeCell ref="A114:C114"/>
    <mergeCell ref="A115:C115"/>
    <mergeCell ref="A117:C117"/>
    <mergeCell ref="A118:C118"/>
    <mergeCell ref="A119:C119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7:C167"/>
    <mergeCell ref="A168:C168"/>
    <mergeCell ref="A169:C169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1:C201"/>
    <mergeCell ref="A202:C202"/>
    <mergeCell ref="A203:C203"/>
    <mergeCell ref="A204:C204"/>
    <mergeCell ref="A205:C205"/>
    <mergeCell ref="A207:C207"/>
    <mergeCell ref="A212:C212"/>
    <mergeCell ref="A208:C208"/>
    <mergeCell ref="A209:C209"/>
    <mergeCell ref="A210:C210"/>
    <mergeCell ref="A211:C211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22" sqref="G22"/>
    </sheetView>
  </sheetViews>
  <sheetFormatPr defaultColWidth="9.00390625" defaultRowHeight="12.75"/>
  <cols>
    <col min="1" max="1" width="45.375" style="0" customWidth="1"/>
    <col min="2" max="2" width="6.875" style="0" customWidth="1"/>
    <col min="3" max="3" width="21.625" style="0" customWidth="1"/>
    <col min="4" max="9" width="12.75390625" style="0" customWidth="1"/>
  </cols>
  <sheetData>
    <row r="1" spans="3:4" ht="14.25">
      <c r="C1" s="22" t="s">
        <v>63</v>
      </c>
      <c r="D1" s="19"/>
    </row>
    <row r="2" ht="13.5" thickBot="1"/>
    <row r="3" spans="1:9" ht="12.75">
      <c r="A3" s="150" t="s">
        <v>24</v>
      </c>
      <c r="B3" s="153" t="s">
        <v>25</v>
      </c>
      <c r="C3" s="154" t="s">
        <v>26</v>
      </c>
      <c r="D3" s="153" t="s">
        <v>14</v>
      </c>
      <c r="E3" s="118" t="s">
        <v>27</v>
      </c>
      <c r="F3" s="118"/>
      <c r="G3" s="118"/>
      <c r="H3" s="118"/>
      <c r="I3" s="119"/>
    </row>
    <row r="4" spans="1:9" ht="12.75">
      <c r="A4" s="151"/>
      <c r="B4" s="120"/>
      <c r="C4" s="155"/>
      <c r="D4" s="120"/>
      <c r="E4" s="120" t="s">
        <v>15</v>
      </c>
      <c r="F4" s="120" t="s">
        <v>16</v>
      </c>
      <c r="G4" s="120"/>
      <c r="H4" s="120"/>
      <c r="I4" s="149"/>
    </row>
    <row r="5" spans="1:9" ht="13.5" thickBot="1">
      <c r="A5" s="152"/>
      <c r="B5" s="148"/>
      <c r="C5" s="156"/>
      <c r="D5" s="148"/>
      <c r="E5" s="148"/>
      <c r="F5" s="24" t="str">
        <f>ROMAN(1)</f>
        <v>I</v>
      </c>
      <c r="G5" s="24" t="str">
        <f>ROMAN(2)</f>
        <v>II</v>
      </c>
      <c r="H5" s="24" t="str">
        <f>ROMAN(3)</f>
        <v>III</v>
      </c>
      <c r="I5" s="25" t="str">
        <f>ROMAN(4)</f>
        <v>IV</v>
      </c>
    </row>
    <row r="6" spans="1:9" ht="13.5" thickBot="1">
      <c r="A6" s="26">
        <v>1</v>
      </c>
      <c r="B6" s="27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0">
        <v>9</v>
      </c>
    </row>
    <row r="7" spans="1:9" ht="25.5">
      <c r="A7" s="29" t="s">
        <v>28</v>
      </c>
      <c r="B7" s="39" t="s">
        <v>37</v>
      </c>
      <c r="C7" s="30" t="s">
        <v>29</v>
      </c>
      <c r="D7" s="31">
        <f aca="true" t="shared" si="0" ref="D7:I7">D8+D13</f>
        <v>87000</v>
      </c>
      <c r="E7" s="31">
        <f t="shared" si="0"/>
        <v>87000</v>
      </c>
      <c r="F7" s="31">
        <f t="shared" si="0"/>
        <v>36000</v>
      </c>
      <c r="G7" s="31">
        <f t="shared" si="0"/>
        <v>26000</v>
      </c>
      <c r="H7" s="31">
        <f t="shared" si="0"/>
        <v>0</v>
      </c>
      <c r="I7" s="31">
        <f t="shared" si="0"/>
        <v>25000</v>
      </c>
    </row>
    <row r="8" spans="1:9" ht="12.75">
      <c r="A8" s="32" t="s">
        <v>30</v>
      </c>
      <c r="B8" s="40" t="s">
        <v>0</v>
      </c>
      <c r="C8" s="33" t="s">
        <v>31</v>
      </c>
      <c r="D8" s="21">
        <f>D9+D10</f>
        <v>87000</v>
      </c>
      <c r="E8" s="21">
        <f aca="true" t="shared" si="1" ref="E8:E15">SUM(F8:I8)</f>
        <v>87000</v>
      </c>
      <c r="F8" s="21">
        <f>F9+F10</f>
        <v>36000</v>
      </c>
      <c r="G8" s="21">
        <f>G9+G10</f>
        <v>26000</v>
      </c>
      <c r="H8" s="21">
        <f>H9+H10</f>
        <v>0</v>
      </c>
      <c r="I8" s="21">
        <f>I9+I10</f>
        <v>25000</v>
      </c>
    </row>
    <row r="9" spans="1:9" ht="12.75">
      <c r="A9" s="32" t="s">
        <v>53</v>
      </c>
      <c r="B9" s="40" t="s">
        <v>38</v>
      </c>
      <c r="C9" s="33" t="s">
        <v>57</v>
      </c>
      <c r="D9" s="21">
        <f>E9</f>
        <v>70000</v>
      </c>
      <c r="E9" s="21">
        <f t="shared" si="1"/>
        <v>70000</v>
      </c>
      <c r="F9" s="21">
        <v>30000</v>
      </c>
      <c r="G9" s="21">
        <v>20000</v>
      </c>
      <c r="H9" s="21">
        <v>0</v>
      </c>
      <c r="I9" s="46">
        <v>20000</v>
      </c>
    </row>
    <row r="10" spans="1:9" ht="39.75" customHeight="1">
      <c r="A10" s="32" t="s">
        <v>59</v>
      </c>
      <c r="B10" s="40" t="s">
        <v>39</v>
      </c>
      <c r="C10" s="33" t="s">
        <v>58</v>
      </c>
      <c r="D10" s="21">
        <f>E10</f>
        <v>17000</v>
      </c>
      <c r="E10" s="21">
        <f t="shared" si="1"/>
        <v>17000</v>
      </c>
      <c r="F10" s="21">
        <v>6000</v>
      </c>
      <c r="G10" s="21">
        <v>6000</v>
      </c>
      <c r="H10" s="21"/>
      <c r="I10" s="46">
        <v>5000</v>
      </c>
    </row>
    <row r="11" spans="1:9" ht="12.75">
      <c r="A11" s="32" t="s">
        <v>32</v>
      </c>
      <c r="B11" s="40" t="s">
        <v>40</v>
      </c>
      <c r="C11" s="33" t="s">
        <v>33</v>
      </c>
      <c r="D11" s="48">
        <v>0</v>
      </c>
      <c r="E11" s="21">
        <f t="shared" si="1"/>
        <v>0</v>
      </c>
      <c r="F11" s="44">
        <v>0</v>
      </c>
      <c r="G11" s="44">
        <v>0</v>
      </c>
      <c r="H11" s="44">
        <v>0</v>
      </c>
      <c r="I11" s="45">
        <v>0</v>
      </c>
    </row>
    <row r="12" spans="1:9" ht="63.75">
      <c r="A12" s="32" t="s">
        <v>50</v>
      </c>
      <c r="B12" s="40" t="s">
        <v>41</v>
      </c>
      <c r="C12" s="33" t="s">
        <v>51</v>
      </c>
      <c r="D12" s="21">
        <v>0</v>
      </c>
      <c r="E12" s="21">
        <f t="shared" si="1"/>
        <v>0</v>
      </c>
      <c r="F12" s="44">
        <v>0</v>
      </c>
      <c r="G12" s="44">
        <v>0</v>
      </c>
      <c r="H12" s="44">
        <v>0</v>
      </c>
      <c r="I12" s="45">
        <v>0</v>
      </c>
    </row>
    <row r="13" spans="1:9" ht="38.25">
      <c r="A13" s="34" t="s">
        <v>34</v>
      </c>
      <c r="B13" s="40" t="s">
        <v>42</v>
      </c>
      <c r="C13" s="33" t="s">
        <v>52</v>
      </c>
      <c r="D13" s="21">
        <f>E13</f>
        <v>0</v>
      </c>
      <c r="E13" s="21">
        <f t="shared" si="1"/>
        <v>0</v>
      </c>
      <c r="F13" s="21">
        <f>F14+F15</f>
        <v>0</v>
      </c>
      <c r="G13" s="21">
        <f>G14+G15</f>
        <v>0</v>
      </c>
      <c r="H13" s="21">
        <f>H14+H15</f>
        <v>0</v>
      </c>
      <c r="I13" s="21">
        <f>I14+I15</f>
        <v>0</v>
      </c>
    </row>
    <row r="14" spans="1:9" ht="38.25">
      <c r="A14" s="34" t="s">
        <v>54</v>
      </c>
      <c r="B14" s="41" t="s">
        <v>43</v>
      </c>
      <c r="C14" s="33" t="s">
        <v>61</v>
      </c>
      <c r="D14" s="21">
        <f>E14</f>
        <v>0</v>
      </c>
      <c r="E14" s="21">
        <f t="shared" si="1"/>
        <v>0</v>
      </c>
      <c r="F14" s="21"/>
      <c r="G14" s="21"/>
      <c r="H14" s="21"/>
      <c r="I14" s="46"/>
    </row>
    <row r="15" spans="1:9" ht="40.5" customHeight="1" thickBot="1">
      <c r="A15" s="35" t="s">
        <v>55</v>
      </c>
      <c r="B15" s="42" t="s">
        <v>44</v>
      </c>
      <c r="C15" s="36" t="s">
        <v>62</v>
      </c>
      <c r="D15" s="37">
        <f>E15</f>
        <v>0</v>
      </c>
      <c r="E15" s="21">
        <f t="shared" si="1"/>
        <v>0</v>
      </c>
      <c r="F15" s="37"/>
      <c r="G15" s="37"/>
      <c r="H15" s="37"/>
      <c r="I15" s="47"/>
    </row>
    <row r="17" ht="12.75">
      <c r="A17" s="38"/>
    </row>
    <row r="19" spans="1:9" ht="12.75">
      <c r="A19" s="2" t="s">
        <v>64</v>
      </c>
      <c r="B19" s="2"/>
      <c r="C19" s="2"/>
      <c r="D19" s="2"/>
      <c r="E19" s="2" t="s">
        <v>56</v>
      </c>
      <c r="F19" s="2"/>
      <c r="G19" s="2"/>
      <c r="H19" s="2"/>
      <c r="I19" s="2"/>
    </row>
    <row r="20" spans="1:9" ht="12.75">
      <c r="A20" s="1" t="s">
        <v>35</v>
      </c>
      <c r="B20" s="1"/>
      <c r="C20" s="1"/>
      <c r="D20" s="2"/>
      <c r="E20" s="1" t="s">
        <v>36</v>
      </c>
      <c r="F20" s="1"/>
      <c r="G20" s="1"/>
      <c r="H20" s="1"/>
      <c r="I20" s="1"/>
    </row>
    <row r="21" spans="1:9" ht="12.75">
      <c r="A21" s="3" t="s">
        <v>142</v>
      </c>
      <c r="B21" s="3"/>
      <c r="C21" s="3"/>
      <c r="D21" s="2"/>
      <c r="E21" s="3" t="s">
        <v>142</v>
      </c>
      <c r="F21" s="3"/>
      <c r="G21" s="3"/>
      <c r="H21" s="3"/>
      <c r="I21" s="3"/>
    </row>
  </sheetData>
  <mergeCells count="7">
    <mergeCell ref="E3:I3"/>
    <mergeCell ref="E4:E5"/>
    <mergeCell ref="F4:I4"/>
    <mergeCell ref="A3:A5"/>
    <mergeCell ref="B3:B5"/>
    <mergeCell ref="C3:C5"/>
    <mergeCell ref="D3:D5"/>
  </mergeCells>
  <printOptions/>
  <pageMargins left="0.64" right="0.38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40"/>
  <sheetViews>
    <sheetView zoomScale="75" zoomScaleNormal="75" workbookViewId="0" topLeftCell="A1">
      <selection activeCell="I22" sqref="I22"/>
    </sheetView>
  </sheetViews>
  <sheetFormatPr defaultColWidth="9.00390625" defaultRowHeight="12.75"/>
  <cols>
    <col min="11" max="11" width="11.00390625" style="0" customWidth="1"/>
    <col min="14" max="14" width="10.375" style="0" customWidth="1"/>
    <col min="15" max="15" width="13.875" style="0" customWidth="1"/>
  </cols>
  <sheetData>
    <row r="1" spans="7:9" ht="12.75">
      <c r="G1" s="4"/>
      <c r="I1" s="4"/>
    </row>
    <row r="2" ht="12.75">
      <c r="I2" s="4"/>
    </row>
    <row r="3" ht="12.75">
      <c r="E3" t="s">
        <v>48</v>
      </c>
    </row>
    <row r="4" ht="12.75">
      <c r="G4" s="4" t="s">
        <v>23</v>
      </c>
    </row>
    <row r="5" spans="7:9" ht="12.75">
      <c r="G5" s="4" t="s">
        <v>21</v>
      </c>
      <c r="I5" s="50" t="s">
        <v>137</v>
      </c>
    </row>
    <row r="6" ht="12.75">
      <c r="J6" s="4" t="s">
        <v>45</v>
      </c>
    </row>
    <row r="7" ht="12.75">
      <c r="J7" s="4"/>
    </row>
    <row r="8" spans="7:10" ht="12.75">
      <c r="G8" s="4" t="s">
        <v>22</v>
      </c>
      <c r="I8" t="s">
        <v>138</v>
      </c>
      <c r="J8" s="4"/>
    </row>
    <row r="9" ht="12.75">
      <c r="J9" s="4" t="s">
        <v>45</v>
      </c>
    </row>
    <row r="10" spans="7:12" ht="12.75">
      <c r="G10" s="4" t="s">
        <v>1</v>
      </c>
      <c r="L10" s="49" t="s">
        <v>139</v>
      </c>
    </row>
    <row r="11" spans="1:7" ht="14.25">
      <c r="A11" s="19"/>
      <c r="C11" s="19"/>
      <c r="D11" s="19"/>
      <c r="G11" t="s">
        <v>140</v>
      </c>
    </row>
    <row r="12" spans="7:15" ht="12.75">
      <c r="G12" s="4"/>
      <c r="O12" s="4"/>
    </row>
    <row r="14" ht="12.75">
      <c r="G14" s="4" t="s">
        <v>141</v>
      </c>
    </row>
    <row r="15" spans="11:13" ht="12.75">
      <c r="K15" s="14" t="s">
        <v>12</v>
      </c>
      <c r="L15" s="4" t="s">
        <v>11</v>
      </c>
      <c r="M15" s="4"/>
    </row>
    <row r="16" spans="11:13" ht="12.75">
      <c r="K16" s="14"/>
      <c r="L16" s="4"/>
      <c r="M16" s="4"/>
    </row>
    <row r="17" spans="11:13" ht="12.75">
      <c r="K17" s="14"/>
      <c r="L17" s="4"/>
      <c r="M17" s="4"/>
    </row>
    <row r="21" spans="1:16" ht="23.25">
      <c r="A21" s="161" t="s">
        <v>67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2"/>
      <c r="N21" s="160"/>
      <c r="O21" s="160"/>
      <c r="P21" s="5"/>
    </row>
    <row r="22" spans="1:16" ht="17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6"/>
      <c r="N22" s="23"/>
      <c r="O22" s="23"/>
      <c r="P22" s="5"/>
    </row>
    <row r="23" spans="1:16" ht="18" customHeight="1" thickBot="1">
      <c r="A23" s="163" t="s">
        <v>136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5"/>
      <c r="M23" s="16"/>
      <c r="N23" s="170" t="s">
        <v>4</v>
      </c>
      <c r="O23" s="171"/>
      <c r="P23" s="5"/>
    </row>
    <row r="24" spans="12:16" ht="14.25" customHeight="1">
      <c r="L24" s="172" t="s">
        <v>5</v>
      </c>
      <c r="M24" s="173"/>
      <c r="N24" s="168" t="s">
        <v>10</v>
      </c>
      <c r="O24" s="169"/>
      <c r="P24" s="6"/>
    </row>
    <row r="25" spans="1:16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N25" s="7"/>
      <c r="O25" s="8"/>
      <c r="P25" s="6"/>
    </row>
    <row r="26" spans="1:16" ht="15.75">
      <c r="A26" t="s">
        <v>2</v>
      </c>
      <c r="B26" s="6"/>
      <c r="C26" s="6"/>
      <c r="D26" s="10"/>
      <c r="E26" s="10"/>
      <c r="F26" s="10" t="s">
        <v>65</v>
      </c>
      <c r="G26" s="10"/>
      <c r="H26" s="10"/>
      <c r="I26" s="10"/>
      <c r="J26" s="10"/>
      <c r="K26" s="10"/>
      <c r="M26" t="s">
        <v>6</v>
      </c>
      <c r="N26" s="174">
        <v>27056891</v>
      </c>
      <c r="O26" s="175"/>
      <c r="P26" s="6"/>
    </row>
    <row r="27" spans="2:16" ht="12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N27" s="7"/>
      <c r="O27" s="8"/>
      <c r="P27" s="6"/>
    </row>
    <row r="28" spans="1:15" ht="12.75">
      <c r="A28" t="s">
        <v>3</v>
      </c>
      <c r="D28" s="9"/>
      <c r="E28" s="9"/>
      <c r="F28" s="9"/>
      <c r="G28" s="43" t="s">
        <v>66</v>
      </c>
      <c r="H28" s="9"/>
      <c r="I28" s="9"/>
      <c r="J28" s="9"/>
      <c r="K28" s="9"/>
      <c r="N28" s="12"/>
      <c r="O28" s="13"/>
    </row>
    <row r="29" spans="14:15" ht="12.75">
      <c r="N29" s="7"/>
      <c r="O29" s="8"/>
    </row>
    <row r="30" spans="1:15" ht="12.75">
      <c r="A30" t="s">
        <v>17</v>
      </c>
      <c r="D30" s="43" t="s">
        <v>18</v>
      </c>
      <c r="E30" s="9"/>
      <c r="F30" s="9"/>
      <c r="G30" s="9"/>
      <c r="H30" s="9"/>
      <c r="I30" s="9"/>
      <c r="J30" s="9"/>
      <c r="K30" s="9"/>
      <c r="M30" t="s">
        <v>9</v>
      </c>
      <c r="N30" s="166" t="s">
        <v>0</v>
      </c>
      <c r="O30" s="167"/>
    </row>
    <row r="31" spans="4:15" ht="12.75">
      <c r="D31" s="11"/>
      <c r="E31" s="11"/>
      <c r="F31" s="11"/>
      <c r="G31" s="11"/>
      <c r="H31" s="11"/>
      <c r="I31" s="11"/>
      <c r="J31" s="11"/>
      <c r="K31" s="11"/>
      <c r="N31" s="7"/>
      <c r="O31" s="8"/>
    </row>
    <row r="32" spans="1:15" ht="12.75">
      <c r="A32" t="s">
        <v>46</v>
      </c>
      <c r="D32" s="9"/>
      <c r="E32" s="9"/>
      <c r="F32" s="9"/>
      <c r="G32" s="43" t="s">
        <v>60</v>
      </c>
      <c r="H32" s="9"/>
      <c r="I32" s="9"/>
      <c r="J32" s="9"/>
      <c r="K32" s="9"/>
      <c r="M32" t="s">
        <v>7</v>
      </c>
      <c r="N32" s="166" t="s">
        <v>49</v>
      </c>
      <c r="O32" s="167"/>
    </row>
    <row r="33" spans="1:15" ht="12.75">
      <c r="A33" t="s">
        <v>47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7"/>
      <c r="O33" s="18"/>
    </row>
    <row r="34" spans="3:15" ht="12.7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/>
      <c r="O34" s="8"/>
    </row>
    <row r="35" spans="1:15" ht="12.75">
      <c r="A35" t="s">
        <v>13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 t="s">
        <v>8</v>
      </c>
      <c r="N35" s="12"/>
      <c r="O35" s="13"/>
    </row>
    <row r="36" spans="3:15" ht="24" customHeight="1">
      <c r="C36" s="11"/>
      <c r="D36" s="11"/>
      <c r="E36" s="11"/>
      <c r="F36" s="11"/>
      <c r="G36" s="11"/>
      <c r="H36" s="11"/>
      <c r="I36" s="11"/>
      <c r="J36" s="157" t="s">
        <v>20</v>
      </c>
      <c r="K36" s="157"/>
      <c r="L36" s="157"/>
      <c r="M36" s="157"/>
      <c r="N36" s="164">
        <v>87000</v>
      </c>
      <c r="O36" s="165"/>
    </row>
    <row r="37" spans="3:15" ht="24" customHeight="1">
      <c r="C37" s="11"/>
      <c r="D37" s="11"/>
      <c r="E37" s="11"/>
      <c r="F37" s="11"/>
      <c r="G37" s="11"/>
      <c r="H37" s="11"/>
      <c r="I37" s="11"/>
      <c r="J37" s="11"/>
      <c r="K37" s="11"/>
      <c r="L37" s="157" t="s">
        <v>19</v>
      </c>
      <c r="M37" s="157"/>
      <c r="N37" s="158">
        <v>31453200</v>
      </c>
      <c r="O37" s="159"/>
    </row>
    <row r="38" spans="3:13" ht="12.7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3:15" ht="12.7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2.75">
      <c r="C40" s="11"/>
      <c r="D40" s="11"/>
      <c r="E40" s="11"/>
      <c r="F40" s="11"/>
      <c r="G40" s="11"/>
      <c r="H40" s="11"/>
      <c r="I40" s="11"/>
      <c r="J40" s="11"/>
      <c r="K40" s="11"/>
      <c r="L40" s="15"/>
      <c r="M40" s="11"/>
      <c r="N40" s="11"/>
      <c r="O40" s="11"/>
    </row>
  </sheetData>
  <mergeCells count="13">
    <mergeCell ref="N23:O23"/>
    <mergeCell ref="L24:M24"/>
    <mergeCell ref="N26:O26"/>
    <mergeCell ref="L37:M37"/>
    <mergeCell ref="J36:M36"/>
    <mergeCell ref="N37:O37"/>
    <mergeCell ref="N21:O21"/>
    <mergeCell ref="A21:M21"/>
    <mergeCell ref="A23:K23"/>
    <mergeCell ref="N36:O36"/>
    <mergeCell ref="N32:O32"/>
    <mergeCell ref="N30:O30"/>
    <mergeCell ref="N24:O24"/>
  </mergeCells>
  <printOptions/>
  <pageMargins left="0.5905511811023623" right="0.3937007874015748" top="0.3937007874015748" bottom="0.3937007874015748" header="0.35433070866141736" footer="0.196850393700787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ШГС</cp:lastModifiedBy>
  <cp:lastPrinted>2016-01-27T09:53:29Z</cp:lastPrinted>
  <dcterms:created xsi:type="dcterms:W3CDTF">2000-12-06T03:59:47Z</dcterms:created>
  <dcterms:modified xsi:type="dcterms:W3CDTF">2016-01-27T09:53:48Z</dcterms:modified>
  <cp:category/>
  <cp:version/>
  <cp:contentType/>
  <cp:contentStatus/>
</cp:coreProperties>
</file>